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9510"/>
  </bookViews>
  <sheets>
    <sheet name="ALS.DATUMTIJD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adres">#REF!</definedName>
    <definedName name="adressen">#REF!</definedName>
    <definedName name="_xlnm.Print_Area" localSheetId="0">ALS.DATUMTIJD!$A$1:$I$43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6" l="1"/>
  <c r="G30" i="16" s="1"/>
  <c r="C13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C14" i="16"/>
  <c r="C15" i="16" s="1"/>
  <c r="C16" i="16" s="1"/>
  <c r="C17" i="16" s="1"/>
  <c r="C18" i="16" s="1"/>
  <c r="C19" i="16" s="1"/>
  <c r="C20" i="16" s="1"/>
  <c r="C21" i="16" s="1"/>
  <c r="C31" i="16" l="1"/>
  <c r="C22" i="16"/>
  <c r="C23" i="16" s="1"/>
  <c r="C24" i="16" s="1"/>
  <c r="C25" i="16" s="1"/>
  <c r="F30" i="16"/>
  <c r="F65" i="16" l="1"/>
  <c r="F64" i="16"/>
  <c r="F63" i="16"/>
  <c r="F62" i="16"/>
  <c r="F61" i="16"/>
  <c r="F60" i="16"/>
  <c r="F59" i="16"/>
  <c r="F58" i="16"/>
  <c r="F57" i="16"/>
  <c r="F56" i="16"/>
  <c r="F55" i="16"/>
  <c r="F54" i="16"/>
  <c r="F53" i="16"/>
  <c r="C53" i="16"/>
  <c r="C54" i="16" s="1"/>
  <c r="C55" i="16" s="1"/>
  <c r="F42" i="16"/>
  <c r="F41" i="16"/>
  <c r="F40" i="16"/>
  <c r="F39" i="16"/>
  <c r="F38" i="16"/>
  <c r="F37" i="16"/>
  <c r="F36" i="16"/>
  <c r="F35" i="16"/>
  <c r="F34" i="16"/>
  <c r="F33" i="16"/>
  <c r="F32" i="16"/>
  <c r="F31" i="16"/>
  <c r="G31" i="16" s="1"/>
  <c r="E53" i="16" l="1"/>
  <c r="C39" i="16"/>
  <c r="C32" i="16"/>
  <c r="G32" i="16" s="1"/>
  <c r="C56" i="16"/>
  <c r="E55" i="16"/>
  <c r="E54" i="16"/>
  <c r="C40" i="16" l="1"/>
  <c r="G40" i="16" s="1"/>
  <c r="G39" i="16"/>
  <c r="C33" i="16"/>
  <c r="G33" i="16" s="1"/>
  <c r="C57" i="16"/>
  <c r="E56" i="16"/>
  <c r="C41" i="16" l="1"/>
  <c r="G41" i="16" s="1"/>
  <c r="C58" i="16"/>
  <c r="E57" i="16"/>
  <c r="C34" i="16"/>
  <c r="G34" i="16" s="1"/>
  <c r="C42" i="16" l="1"/>
  <c r="G42" i="16" s="1"/>
  <c r="C35" i="16"/>
  <c r="G35" i="16" s="1"/>
  <c r="C59" i="16"/>
  <c r="E58" i="16"/>
  <c r="C60" i="16" l="1"/>
  <c r="E59" i="16"/>
  <c r="C36" i="16"/>
  <c r="G36" i="16" s="1"/>
  <c r="C37" i="16" l="1"/>
  <c r="G37" i="16" s="1"/>
  <c r="C61" i="16"/>
  <c r="E60" i="16"/>
  <c r="C62" i="16" l="1"/>
  <c r="E61" i="16"/>
  <c r="C38" i="16"/>
  <c r="G38" i="16" s="1"/>
  <c r="C63" i="16" l="1"/>
  <c r="E62" i="16"/>
  <c r="C64" i="16" l="1"/>
  <c r="E63" i="16"/>
  <c r="C65" i="16" l="1"/>
  <c r="E65" i="16" s="1"/>
  <c r="E64" i="16"/>
</calcChain>
</file>

<file path=xl/sharedStrings.xml><?xml version="1.0" encoding="utf-8"?>
<sst xmlns="http://schemas.openxmlformats.org/spreadsheetml/2006/main" count="105" uniqueCount="62">
  <si>
    <t>Excel cursus  gevorderd</t>
  </si>
  <si>
    <t>datum</t>
  </si>
  <si>
    <t>Voorbeeld</t>
  </si>
  <si>
    <t>Opdracht</t>
  </si>
  <si>
    <t>bedrag</t>
  </si>
  <si>
    <t>opdracht</t>
  </si>
  <si>
    <t>Factuur</t>
  </si>
  <si>
    <t>Betaald</t>
  </si>
  <si>
    <t>30 dagen</t>
  </si>
  <si>
    <t>nummer</t>
  </si>
  <si>
    <t>1e termijn</t>
  </si>
  <si>
    <t>deze tabel invullen met de formules en functie zoals in het voorbeeld</t>
  </si>
  <si>
    <t>Controle</t>
  </si>
  <si>
    <t>Functie tijd bereken met ALS en vandaag()</t>
  </si>
  <si>
    <t>Controleren van openstaande bedragen en factuurdatum van 30 dagen verlopen</t>
  </si>
  <si>
    <t>saldo</t>
  </si>
  <si>
    <t>openstaand</t>
  </si>
  <si>
    <t>Laptops</t>
  </si>
  <si>
    <t>Abonement</t>
  </si>
  <si>
    <t>Verzekering</t>
  </si>
  <si>
    <t>Kantoor</t>
  </si>
  <si>
    <t>Advertentie</t>
  </si>
  <si>
    <t>Advies</t>
  </si>
  <si>
    <t>Diensten</t>
  </si>
  <si>
    <t>Maak onder de opdracht het voorbeeld na (30 dagen van te voren waarschuwing als een auto APK moet hebben)</t>
  </si>
  <si>
    <t>Zorg ervoor dat de datums ouder dan vandaag leeg en eventueel groen zijn</t>
  </si>
  <si>
    <t>De datums 30 dagen na vandaag geven aan dat APK binnen een maand moet gebeuren</t>
  </si>
  <si>
    <t>Alle datums ouder dan 1 maand na vandaag blijven leeg</t>
  </si>
  <si>
    <t xml:space="preserve">voorbeeld </t>
  </si>
  <si>
    <t>Merk</t>
  </si>
  <si>
    <t>Model</t>
  </si>
  <si>
    <t>APK</t>
  </si>
  <si>
    <t>voor APK</t>
  </si>
  <si>
    <t>AUSTIN</t>
  </si>
  <si>
    <t>ALLEGRO</t>
  </si>
  <si>
    <t>BMW</t>
  </si>
  <si>
    <t>528E</t>
  </si>
  <si>
    <t>633I</t>
  </si>
  <si>
    <t>733I</t>
  </si>
  <si>
    <t>DAIHATSU</t>
  </si>
  <si>
    <t>CHARADE</t>
  </si>
  <si>
    <t>FORD</t>
  </si>
  <si>
    <t>ESCORT</t>
  </si>
  <si>
    <t>NISSAN</t>
  </si>
  <si>
    <t>MICRA</t>
  </si>
  <si>
    <t>OPEL</t>
  </si>
  <si>
    <t>KADETT</t>
  </si>
  <si>
    <t>OMEGA</t>
  </si>
  <si>
    <t>MERCEDES</t>
  </si>
  <si>
    <t>SUZUKI</t>
  </si>
  <si>
    <t>CRESSIDA</t>
  </si>
  <si>
    <t>VOLKSWAGEN</t>
  </si>
  <si>
    <t>GOLF</t>
  </si>
  <si>
    <t>Typ of plak deze formule in Voorwaardelijke opmaak: EN(A6&gt;=VANDAAG();A6&lt;=VANDAAG()+30)</t>
  </si>
  <si>
    <t>ALS(EN(F30&gt;0;C30&lt;=VANDAAG()-30);"ACTIE";"")</t>
  </si>
  <si>
    <t>In de F kolom wordt het betaald of openstaand bedrag getoond:  = factuurbedrag -1e termijn  (betaald is leeg)</t>
  </si>
  <si>
    <t>In de G kolom wordt gecontroleerd of de betaaldatum van 30 dagen wordt overschreden en een waarde &gt;0 in kolom F</t>
  </si>
  <si>
    <r>
      <t xml:space="preserve">3.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</t>
    </r>
    <r>
      <rPr>
        <b/>
        <sz val="12"/>
        <rFont val="Calibri"/>
        <family val="2"/>
      </rPr>
      <t>G13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=ALS(EN(F13&gt;0;C13&lt;=VANDAAG()-30);"ACTIE";"") in de </t>
    </r>
    <r>
      <rPr>
        <b/>
        <sz val="12"/>
        <rFont val="Calibri"/>
        <family val="2"/>
      </rPr>
      <t>formulebalk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Enter</t>
    </r>
  </si>
  <si>
    <r>
      <t xml:space="preserve">4. Maak met </t>
    </r>
    <r>
      <rPr>
        <b/>
        <sz val="12"/>
        <rFont val="Calibri"/>
        <family val="2"/>
      </rPr>
      <t>Voorwaardelijke opmaak</t>
    </r>
    <r>
      <rPr>
        <sz val="12"/>
        <rFont val="Calibri"/>
        <family val="2"/>
      </rPr>
      <t xml:space="preserve"> in cellen G13:G25 een regel  = </t>
    </r>
    <r>
      <rPr>
        <i/>
        <sz val="12"/>
        <rFont val="Calibri"/>
        <family val="2"/>
      </rPr>
      <t>Gelijk aan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Actie</t>
    </r>
    <r>
      <rPr>
        <sz val="12"/>
        <rFont val="Calibri"/>
        <family val="2"/>
      </rPr>
      <t xml:space="preserve"> - opmaak rood</t>
    </r>
  </si>
  <si>
    <t>Eventuele extra opdracht - APK controleren 30 dagen voor de APK datum</t>
  </si>
  <si>
    <r>
      <rPr>
        <b/>
        <sz val="11"/>
        <color theme="1"/>
        <rFont val="Calibri"/>
        <family val="2"/>
        <scheme val="minor"/>
      </rPr>
      <t>Selecteer</t>
    </r>
    <r>
      <rPr>
        <sz val="11"/>
        <color theme="1"/>
        <rFont val="Calibri"/>
        <family val="2"/>
        <scheme val="minor"/>
      </rPr>
      <t xml:space="preserve"> eerst de range van de </t>
    </r>
    <r>
      <rPr>
        <b/>
        <sz val="11"/>
        <color theme="1"/>
        <rFont val="Calibri"/>
        <family val="2"/>
        <scheme val="minor"/>
      </rPr>
      <t>datums,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Voorwaardelijke opmaak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Nieuwe regel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Een formule gebruiken</t>
    </r>
  </si>
  <si>
    <t>Zie voorbeeld C kolom - Voorwaardelijke opmaak - Regels beheren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</si>
</sst>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6"/>
      <color indexed="9"/>
      <name val="Calibri"/>
      <family val="2"/>
    </font>
    <font>
      <u/>
      <sz val="11"/>
      <color theme="10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sz val="9"/>
      <color theme="0" tint="-0.34998626667073579"/>
      <name val="Calibri"/>
      <family val="2"/>
      <scheme val="minor"/>
    </font>
    <font>
      <sz val="18"/>
      <name val="Calibri"/>
      <family val="2"/>
    </font>
    <font>
      <b/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1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164" fontId="15" fillId="4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3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2" fontId="14" fillId="7" borderId="6" xfId="0" applyNumberFormat="1" applyFont="1" applyFill="1" applyBorder="1" applyAlignment="1">
      <alignment horizontal="left" vertical="center"/>
    </xf>
    <xf numFmtId="164" fontId="14" fillId="7" borderId="6" xfId="0" applyNumberFormat="1" applyFont="1" applyFill="1" applyBorder="1" applyAlignment="1">
      <alignment horizontal="center" vertical="center"/>
    </xf>
    <xf numFmtId="2" fontId="14" fillId="7" borderId="6" xfId="0" applyNumberFormat="1" applyFont="1" applyFill="1" applyBorder="1" applyAlignment="1">
      <alignment horizontal="center" vertical="center"/>
    </xf>
    <xf numFmtId="2" fontId="22" fillId="7" borderId="6" xfId="0" applyNumberFormat="1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4" fontId="0" fillId="7" borderId="4" xfId="0" applyNumberFormat="1" applyFill="1" applyBorder="1" applyAlignment="1">
      <alignment horizontal="center" vertical="center"/>
    </xf>
    <xf numFmtId="44" fontId="0" fillId="0" borderId="9" xfId="1" applyFont="1" applyBorder="1" applyAlignment="1">
      <alignment vertical="center"/>
    </xf>
    <xf numFmtId="44" fontId="0" fillId="0" borderId="9" xfId="1" applyFont="1" applyBorder="1" applyAlignment="1">
      <alignment horizontal="right" vertical="center"/>
    </xf>
    <xf numFmtId="2" fontId="10" fillId="6" borderId="8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4" fontId="0" fillId="0" borderId="5" xfId="1" applyFont="1" applyBorder="1" applyAlignment="1">
      <alignment vertical="center"/>
    </xf>
    <xf numFmtId="44" fontId="0" fillId="0" borderId="5" xfId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4" fontId="0" fillId="0" borderId="10" xfId="1" applyFont="1" applyBorder="1" applyAlignment="1">
      <alignment vertical="center"/>
    </xf>
    <xf numFmtId="44" fontId="0" fillId="0" borderId="10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2" fontId="14" fillId="7" borderId="3" xfId="0" applyNumberFormat="1" applyFont="1" applyFill="1" applyBorder="1" applyAlignment="1">
      <alignment horizontal="left" vertical="center"/>
    </xf>
    <xf numFmtId="164" fontId="14" fillId="7" borderId="3" xfId="0" applyNumberFormat="1" applyFont="1" applyFill="1" applyBorder="1" applyAlignment="1">
      <alignment horizontal="center" vertical="center"/>
    </xf>
    <xf numFmtId="2" fontId="14" fillId="7" borderId="3" xfId="0" applyNumberFormat="1" applyFont="1" applyFill="1" applyBorder="1" applyAlignment="1">
      <alignment horizontal="center" vertical="center"/>
    </xf>
    <xf numFmtId="2" fontId="22" fillId="7" borderId="3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9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14" fillId="5" borderId="6" xfId="0" applyNumberFormat="1" applyFont="1" applyFill="1" applyBorder="1" applyAlignment="1">
      <alignment horizontal="center" vertical="center"/>
    </xf>
    <xf numFmtId="2" fontId="14" fillId="8" borderId="6" xfId="0" applyNumberFormat="1" applyFont="1" applyFill="1" applyBorder="1" applyAlignment="1">
      <alignment horizontal="center" vertical="center"/>
    </xf>
    <xf numFmtId="2" fontId="14" fillId="6" borderId="6" xfId="0" applyNumberFormat="1" applyFont="1" applyFill="1" applyBorder="1" applyAlignment="1">
      <alignment horizontal="center" vertical="center"/>
    </xf>
    <xf numFmtId="2" fontId="14" fillId="5" borderId="6" xfId="0" applyNumberFormat="1" applyFont="1" applyFill="1" applyBorder="1" applyAlignment="1">
      <alignment horizontal="left" vertical="center"/>
    </xf>
    <xf numFmtId="44" fontId="0" fillId="0" borderId="4" xfId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2" fontId="2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Alignment="1">
      <alignment vertical="center"/>
    </xf>
  </cellXfs>
  <cellStyles count="7">
    <cellStyle name="60% - Accent3 2" xfId="6"/>
    <cellStyle name="Hyperlink 2" xfId="5"/>
    <cellStyle name="Komma 3" xfId="4"/>
    <cellStyle name="Normaal 2" xfId="3"/>
    <cellStyle name="Standaard" xfId="0" builtinId="0"/>
    <cellStyle name="Standaard 2" xfId="2"/>
    <cellStyle name="Valuta" xfId="1" builtinId="4"/>
  </cellStyles>
  <dxfs count="20">
    <dxf>
      <font>
        <color rgb="FFFFFF0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ont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4</xdr:row>
          <xdr:rowOff>247650</xdr:rowOff>
        </xdr:from>
        <xdr:to>
          <xdr:col>3</xdr:col>
          <xdr:colOff>552450</xdr:colOff>
          <xdr:row>4</xdr:row>
          <xdr:rowOff>247650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="" xmlns:a16="http://schemas.microsoft.com/office/drawing/2014/main" id="{00000000-0008-0000-13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4</xdr:row>
          <xdr:rowOff>247650</xdr:rowOff>
        </xdr:from>
        <xdr:to>
          <xdr:col>3</xdr:col>
          <xdr:colOff>552450</xdr:colOff>
          <xdr:row>4</xdr:row>
          <xdr:rowOff>247650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="" xmlns:a16="http://schemas.microsoft.com/office/drawing/2014/main" id="{00000000-0008-0000-13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44</xdr:row>
          <xdr:rowOff>247650</xdr:rowOff>
        </xdr:from>
        <xdr:to>
          <xdr:col>3</xdr:col>
          <xdr:colOff>552450</xdr:colOff>
          <xdr:row>44</xdr:row>
          <xdr:rowOff>247650</xdr:rowOff>
        </xdr:to>
        <xdr:sp macro="" textlink="">
          <xdr:nvSpPr>
            <xdr:cNvPr id="16387" name="Object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="" xmlns:a16="http://schemas.microsoft.com/office/drawing/2014/main" id="{00000000-0008-0000-13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44</xdr:row>
          <xdr:rowOff>247650</xdr:rowOff>
        </xdr:from>
        <xdr:to>
          <xdr:col>3</xdr:col>
          <xdr:colOff>552450</xdr:colOff>
          <xdr:row>44</xdr:row>
          <xdr:rowOff>247650</xdr:rowOff>
        </xdr:to>
        <xdr:sp macro="" textlink="">
          <xdr:nvSpPr>
            <xdr:cNvPr id="16388" name="Object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="" xmlns:a16="http://schemas.microsoft.com/office/drawing/2014/main" id="{00000000-0008-0000-13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/>
  <dimension ref="A1:I68"/>
  <sheetViews>
    <sheetView showGridLines="0" showZeros="0" tabSelected="1" zoomScaleNormal="100" zoomScaleSheetLayoutView="90" workbookViewId="0">
      <selection activeCell="K10" sqref="K10"/>
    </sheetView>
  </sheetViews>
  <sheetFormatPr defaultColWidth="9" defaultRowHeight="15" x14ac:dyDescent="0.25"/>
  <cols>
    <col min="1" max="1" width="16.85546875" style="2" customWidth="1"/>
    <col min="2" max="2" width="10.42578125" style="18" customWidth="1"/>
    <col min="3" max="3" width="15.85546875" style="67" customWidth="1"/>
    <col min="4" max="4" width="11.85546875" style="24" customWidth="1"/>
    <col min="5" max="5" width="11.140625" style="24" customWidth="1"/>
    <col min="6" max="6" width="12" style="68" bestFit="1" customWidth="1"/>
    <col min="7" max="7" width="13" style="7" customWidth="1"/>
    <col min="8" max="8" width="9" style="2"/>
    <col min="9" max="9" width="5.7109375" style="2" customWidth="1"/>
    <col min="10" max="16384" width="9" style="2"/>
  </cols>
  <sheetData>
    <row r="1" spans="1:9" s="19" customFormat="1" ht="51.4" customHeight="1" thickBot="1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s="1" customFormat="1" ht="30.6" customHeight="1" thickTop="1" x14ac:dyDescent="0.25">
      <c r="A2" s="75" t="s">
        <v>13</v>
      </c>
      <c r="B2" s="75"/>
      <c r="C2" s="75"/>
      <c r="D2" s="75"/>
      <c r="E2" s="75"/>
      <c r="F2" s="75"/>
      <c r="G2" s="75"/>
      <c r="H2" s="75"/>
      <c r="I2" s="75"/>
    </row>
    <row r="3" spans="1:9" s="1" customFormat="1" ht="1.5" customHeight="1" x14ac:dyDescent="0.25">
      <c r="A3" s="25"/>
      <c r="B3" s="26"/>
      <c r="C3" s="27"/>
      <c r="D3" s="25"/>
      <c r="E3" s="25"/>
    </row>
    <row r="4" spans="1:9" s="1" customFormat="1" ht="18.75" hidden="1" x14ac:dyDescent="0.25">
      <c r="A4" s="28"/>
      <c r="B4" s="29"/>
      <c r="C4" s="30"/>
      <c r="D4" s="6"/>
      <c r="E4" s="6"/>
    </row>
    <row r="5" spans="1:9" s="4" customFormat="1" ht="21" x14ac:dyDescent="0.25">
      <c r="A5" s="3" t="s">
        <v>14</v>
      </c>
      <c r="B5" s="17"/>
      <c r="C5" s="20"/>
      <c r="D5" s="12"/>
      <c r="E5" s="12"/>
      <c r="F5" s="16"/>
      <c r="G5" s="16"/>
      <c r="H5" s="16"/>
      <c r="I5" s="16"/>
    </row>
    <row r="6" spans="1:9" s="13" customFormat="1" ht="15.75" x14ac:dyDescent="0.25">
      <c r="A6" s="80" t="s">
        <v>55</v>
      </c>
      <c r="B6" s="31"/>
      <c r="C6" s="21"/>
      <c r="D6" s="5"/>
      <c r="E6" s="5"/>
    </row>
    <row r="7" spans="1:9" s="13" customFormat="1" ht="15.75" x14ac:dyDescent="0.25">
      <c r="A7" s="79" t="s">
        <v>56</v>
      </c>
      <c r="B7" s="31"/>
      <c r="C7" s="21"/>
      <c r="D7" s="5"/>
      <c r="E7" s="5"/>
    </row>
    <row r="8" spans="1:9" s="1" customFormat="1" ht="15.75" x14ac:dyDescent="0.25">
      <c r="A8" s="5" t="s">
        <v>57</v>
      </c>
      <c r="B8" s="32"/>
      <c r="C8" s="21"/>
      <c r="D8" s="5"/>
      <c r="E8" s="5"/>
    </row>
    <row r="9" spans="1:9" s="5" customFormat="1" ht="18" customHeight="1" x14ac:dyDescent="0.25">
      <c r="A9" s="11" t="s">
        <v>58</v>
      </c>
      <c r="B9" s="33"/>
      <c r="C9" s="34"/>
      <c r="D9" s="15"/>
      <c r="E9" s="14"/>
    </row>
    <row r="10" spans="1:9" s="13" customFormat="1" ht="21" x14ac:dyDescent="0.25">
      <c r="A10" s="35"/>
      <c r="B10" s="36"/>
      <c r="C10" s="21"/>
      <c r="D10" s="76" t="s">
        <v>3</v>
      </c>
      <c r="E10" s="76"/>
    </row>
    <row r="11" spans="1:9" s="10" customFormat="1" ht="15.75" x14ac:dyDescent="0.25">
      <c r="A11" s="35"/>
      <c r="B11" s="37" t="s">
        <v>6</v>
      </c>
      <c r="C11" s="38" t="s">
        <v>6</v>
      </c>
      <c r="D11" s="39" t="s">
        <v>6</v>
      </c>
      <c r="E11" s="39" t="s">
        <v>7</v>
      </c>
      <c r="F11" s="40" t="s">
        <v>15</v>
      </c>
      <c r="G11" s="41" t="s">
        <v>12</v>
      </c>
    </row>
    <row r="12" spans="1:9" s="10" customFormat="1" ht="15.75" thickBot="1" x14ac:dyDescent="0.3">
      <c r="A12" s="2"/>
      <c r="B12" s="37" t="s">
        <v>9</v>
      </c>
      <c r="C12" s="38" t="s">
        <v>1</v>
      </c>
      <c r="D12" s="39" t="s">
        <v>4</v>
      </c>
      <c r="E12" s="39" t="s">
        <v>10</v>
      </c>
      <c r="F12" s="40" t="s">
        <v>16</v>
      </c>
      <c r="G12" s="42" t="s">
        <v>5</v>
      </c>
    </row>
    <row r="13" spans="1:9" ht="15.75" thickTop="1" x14ac:dyDescent="0.25">
      <c r="A13" s="43" t="s">
        <v>17</v>
      </c>
      <c r="B13" s="44">
        <v>11002</v>
      </c>
      <c r="C13" s="45">
        <f ca="1">TODAY()-60</f>
        <v>42784</v>
      </c>
      <c r="D13" s="46">
        <v>2380</v>
      </c>
      <c r="E13" s="46">
        <v>2380</v>
      </c>
      <c r="F13" s="47">
        <f>D13-E13</f>
        <v>0</v>
      </c>
      <c r="G13" s="48"/>
    </row>
    <row r="14" spans="1:9" x14ac:dyDescent="0.25">
      <c r="A14" s="43" t="s">
        <v>18</v>
      </c>
      <c r="B14" s="49">
        <v>11003</v>
      </c>
      <c r="C14" s="45">
        <f t="shared" ref="C14:C25" ca="1" si="0">C13+7</f>
        <v>42791</v>
      </c>
      <c r="D14" s="50">
        <v>163.63</v>
      </c>
      <c r="E14" s="50"/>
      <c r="F14" s="51">
        <f t="shared" ref="F14:F25" si="1">D14-E14</f>
        <v>163.63</v>
      </c>
      <c r="G14" s="52"/>
    </row>
    <row r="15" spans="1:9" x14ac:dyDescent="0.25">
      <c r="A15" s="43" t="s">
        <v>19</v>
      </c>
      <c r="B15" s="49">
        <v>11004</v>
      </c>
      <c r="C15" s="45">
        <f t="shared" ca="1" si="0"/>
        <v>42798</v>
      </c>
      <c r="D15" s="50">
        <v>41.65</v>
      </c>
      <c r="E15" s="50">
        <v>41.65</v>
      </c>
      <c r="F15" s="51">
        <f t="shared" si="1"/>
        <v>0</v>
      </c>
      <c r="G15" s="52"/>
    </row>
    <row r="16" spans="1:9" x14ac:dyDescent="0.25">
      <c r="A16" s="43" t="s">
        <v>20</v>
      </c>
      <c r="B16" s="49">
        <v>11005</v>
      </c>
      <c r="C16" s="45">
        <f t="shared" ca="1" si="0"/>
        <v>42805</v>
      </c>
      <c r="D16" s="50">
        <v>89.25</v>
      </c>
      <c r="E16" s="50">
        <v>80</v>
      </c>
      <c r="F16" s="51">
        <f t="shared" si="1"/>
        <v>9.25</v>
      </c>
      <c r="G16" s="52"/>
    </row>
    <row r="17" spans="1:7" x14ac:dyDescent="0.25">
      <c r="A17" s="43" t="s">
        <v>21</v>
      </c>
      <c r="B17" s="49">
        <v>11006</v>
      </c>
      <c r="C17" s="45">
        <f t="shared" ca="1" si="0"/>
        <v>42812</v>
      </c>
      <c r="D17" s="50">
        <v>59.5</v>
      </c>
      <c r="E17" s="50"/>
      <c r="F17" s="51">
        <f t="shared" si="1"/>
        <v>59.5</v>
      </c>
      <c r="G17" s="52"/>
    </row>
    <row r="18" spans="1:7" x14ac:dyDescent="0.25">
      <c r="A18" s="43" t="s">
        <v>17</v>
      </c>
      <c r="B18" s="49">
        <v>11007</v>
      </c>
      <c r="C18" s="45">
        <f t="shared" ca="1" si="0"/>
        <v>42819</v>
      </c>
      <c r="D18" s="50">
        <v>178.5</v>
      </c>
      <c r="E18" s="50">
        <v>178.5</v>
      </c>
      <c r="F18" s="51">
        <f t="shared" si="1"/>
        <v>0</v>
      </c>
      <c r="G18" s="52"/>
    </row>
    <row r="19" spans="1:7" x14ac:dyDescent="0.25">
      <c r="A19" s="43" t="s">
        <v>18</v>
      </c>
      <c r="B19" s="49">
        <v>11008</v>
      </c>
      <c r="C19" s="45">
        <f t="shared" ca="1" si="0"/>
        <v>42826</v>
      </c>
      <c r="D19" s="50">
        <v>720.9</v>
      </c>
      <c r="E19" s="50"/>
      <c r="F19" s="51">
        <f t="shared" si="1"/>
        <v>720.9</v>
      </c>
      <c r="G19" s="52"/>
    </row>
    <row r="20" spans="1:7" x14ac:dyDescent="0.25">
      <c r="A20" s="43" t="s">
        <v>19</v>
      </c>
      <c r="B20" s="49">
        <v>11009</v>
      </c>
      <c r="C20" s="45">
        <f t="shared" ca="1" si="0"/>
        <v>42833</v>
      </c>
      <c r="D20" s="50">
        <v>720.9</v>
      </c>
      <c r="E20" s="50">
        <v>720.9</v>
      </c>
      <c r="F20" s="51">
        <f t="shared" si="1"/>
        <v>0</v>
      </c>
      <c r="G20" s="52"/>
    </row>
    <row r="21" spans="1:7" x14ac:dyDescent="0.25">
      <c r="A21" s="43" t="s">
        <v>22</v>
      </c>
      <c r="B21" s="49">
        <v>11010</v>
      </c>
      <c r="C21" s="45">
        <f t="shared" ca="1" si="0"/>
        <v>42840</v>
      </c>
      <c r="D21" s="50">
        <v>906.78</v>
      </c>
      <c r="E21" s="50"/>
      <c r="F21" s="51">
        <f t="shared" si="1"/>
        <v>906.78</v>
      </c>
      <c r="G21" s="52"/>
    </row>
    <row r="22" spans="1:7" x14ac:dyDescent="0.25">
      <c r="A22" s="43" t="s">
        <v>17</v>
      </c>
      <c r="B22" s="49">
        <v>11011</v>
      </c>
      <c r="C22" s="45">
        <f ca="1">C14+7</f>
        <v>42798</v>
      </c>
      <c r="D22" s="50">
        <v>110</v>
      </c>
      <c r="E22" s="50">
        <v>110</v>
      </c>
      <c r="F22" s="51">
        <f t="shared" si="1"/>
        <v>0</v>
      </c>
      <c r="G22" s="52"/>
    </row>
    <row r="23" spans="1:7" x14ac:dyDescent="0.25">
      <c r="A23" s="43" t="s">
        <v>18</v>
      </c>
      <c r="B23" s="49">
        <v>11012</v>
      </c>
      <c r="C23" s="45">
        <f t="shared" ca="1" si="0"/>
        <v>42805</v>
      </c>
      <c r="D23" s="50">
        <v>327.25</v>
      </c>
      <c r="E23" s="50"/>
      <c r="F23" s="51">
        <f t="shared" si="1"/>
        <v>327.25</v>
      </c>
      <c r="G23" s="52"/>
    </row>
    <row r="24" spans="1:7" x14ac:dyDescent="0.25">
      <c r="A24" s="43" t="s">
        <v>19</v>
      </c>
      <c r="B24" s="49">
        <v>11013</v>
      </c>
      <c r="C24" s="45">
        <f t="shared" ca="1" si="0"/>
        <v>42812</v>
      </c>
      <c r="D24" s="50">
        <v>41.65</v>
      </c>
      <c r="E24" s="50">
        <v>20</v>
      </c>
      <c r="F24" s="51">
        <f t="shared" si="1"/>
        <v>21.65</v>
      </c>
      <c r="G24" s="52"/>
    </row>
    <row r="25" spans="1:7" x14ac:dyDescent="0.25">
      <c r="A25" s="43" t="s">
        <v>23</v>
      </c>
      <c r="B25" s="53">
        <v>11014</v>
      </c>
      <c r="C25" s="45">
        <f t="shared" ca="1" si="0"/>
        <v>42819</v>
      </c>
      <c r="D25" s="54">
        <v>1987.3</v>
      </c>
      <c r="E25" s="54">
        <v>1000</v>
      </c>
      <c r="F25" s="55">
        <f t="shared" si="1"/>
        <v>987.3</v>
      </c>
      <c r="G25" s="56"/>
    </row>
    <row r="26" spans="1:7" x14ac:dyDescent="0.25">
      <c r="A26" s="77" t="s">
        <v>11</v>
      </c>
      <c r="B26" s="77"/>
      <c r="C26" s="77"/>
      <c r="D26" s="77"/>
      <c r="E26" s="77"/>
      <c r="F26" s="77"/>
      <c r="G26" s="77"/>
    </row>
    <row r="27" spans="1:7" ht="18.75" x14ac:dyDescent="0.25">
      <c r="A27" s="35"/>
      <c r="B27" s="78" t="s">
        <v>2</v>
      </c>
      <c r="C27" s="78"/>
      <c r="D27" s="78"/>
      <c r="E27" s="78"/>
      <c r="F27" s="78"/>
    </row>
    <row r="28" spans="1:7" ht="15.75" x14ac:dyDescent="0.25">
      <c r="A28" s="35"/>
      <c r="B28" s="37" t="s">
        <v>6</v>
      </c>
      <c r="C28" s="38" t="s">
        <v>6</v>
      </c>
      <c r="D28" s="39" t="s">
        <v>6</v>
      </c>
      <c r="E28" s="39" t="s">
        <v>7</v>
      </c>
      <c r="F28" s="40" t="s">
        <v>15</v>
      </c>
      <c r="G28" s="41" t="s">
        <v>12</v>
      </c>
    </row>
    <row r="29" spans="1:7" ht="15.75" x14ac:dyDescent="0.25">
      <c r="A29" s="35"/>
      <c r="B29" s="57" t="s">
        <v>9</v>
      </c>
      <c r="C29" s="58" t="s">
        <v>1</v>
      </c>
      <c r="D29" s="59" t="s">
        <v>4</v>
      </c>
      <c r="E29" s="59" t="s">
        <v>10</v>
      </c>
      <c r="F29" s="60" t="s">
        <v>16</v>
      </c>
      <c r="G29" s="61" t="s">
        <v>4</v>
      </c>
    </row>
    <row r="30" spans="1:7" x14ac:dyDescent="0.25">
      <c r="A30" s="62" t="s">
        <v>17</v>
      </c>
      <c r="B30" s="63">
        <v>11002</v>
      </c>
      <c r="C30" s="45">
        <f ca="1">TODAY()-60</f>
        <v>42784</v>
      </c>
      <c r="D30" s="46">
        <v>2380</v>
      </c>
      <c r="E30" s="46">
        <v>2380</v>
      </c>
      <c r="F30" s="47">
        <f>D30-E30</f>
        <v>0</v>
      </c>
      <c r="G30" s="64" t="str">
        <f ca="1">IF(AND(F30&gt;0,C30&lt;=TODAY()-30),"ACTIE","")</f>
        <v/>
      </c>
    </row>
    <row r="31" spans="1:7" x14ac:dyDescent="0.25">
      <c r="A31" s="23" t="s">
        <v>18</v>
      </c>
      <c r="B31" s="49">
        <v>11003</v>
      </c>
      <c r="C31" s="45">
        <f t="shared" ref="C31:C42" ca="1" si="2">C30+7</f>
        <v>42791</v>
      </c>
      <c r="D31" s="50">
        <v>163.63</v>
      </c>
      <c r="E31" s="50"/>
      <c r="F31" s="51">
        <f t="shared" ref="F31:F42" si="3">D31-E31</f>
        <v>163.63</v>
      </c>
      <c r="G31" s="64" t="str">
        <f t="shared" ref="G31:G42" ca="1" si="4">IF(AND(F31&gt;0,C31&lt;=TODAY()-30),"ACTIE","")</f>
        <v>ACTIE</v>
      </c>
    </row>
    <row r="32" spans="1:7" x14ac:dyDescent="0.25">
      <c r="A32" s="23" t="s">
        <v>19</v>
      </c>
      <c r="B32" s="49">
        <v>11004</v>
      </c>
      <c r="C32" s="45">
        <f t="shared" ca="1" si="2"/>
        <v>42798</v>
      </c>
      <c r="D32" s="50">
        <v>41.65</v>
      </c>
      <c r="E32" s="50">
        <v>41.65</v>
      </c>
      <c r="F32" s="51">
        <f t="shared" si="3"/>
        <v>0</v>
      </c>
      <c r="G32" s="64" t="str">
        <f t="shared" ca="1" si="4"/>
        <v/>
      </c>
    </row>
    <row r="33" spans="1:9" x14ac:dyDescent="0.25">
      <c r="A33" s="23" t="s">
        <v>20</v>
      </c>
      <c r="B33" s="49">
        <v>11005</v>
      </c>
      <c r="C33" s="45">
        <f t="shared" ca="1" si="2"/>
        <v>42805</v>
      </c>
      <c r="D33" s="50">
        <v>89.25</v>
      </c>
      <c r="E33" s="50">
        <v>80</v>
      </c>
      <c r="F33" s="51">
        <f t="shared" si="3"/>
        <v>9.25</v>
      </c>
      <c r="G33" s="64" t="str">
        <f t="shared" ca="1" si="4"/>
        <v>ACTIE</v>
      </c>
    </row>
    <row r="34" spans="1:9" x14ac:dyDescent="0.25">
      <c r="A34" s="23" t="s">
        <v>21</v>
      </c>
      <c r="B34" s="49">
        <v>11006</v>
      </c>
      <c r="C34" s="45">
        <f t="shared" ca="1" si="2"/>
        <v>42812</v>
      </c>
      <c r="D34" s="50">
        <v>59.5</v>
      </c>
      <c r="E34" s="50"/>
      <c r="F34" s="51">
        <f t="shared" si="3"/>
        <v>59.5</v>
      </c>
      <c r="G34" s="64" t="str">
        <f t="shared" ca="1" si="4"/>
        <v>ACTIE</v>
      </c>
    </row>
    <row r="35" spans="1:9" x14ac:dyDescent="0.25">
      <c r="A35" s="23" t="s">
        <v>17</v>
      </c>
      <c r="B35" s="49">
        <v>11007</v>
      </c>
      <c r="C35" s="45">
        <f t="shared" ca="1" si="2"/>
        <v>42819</v>
      </c>
      <c r="D35" s="50">
        <v>178.5</v>
      </c>
      <c r="E35" s="50">
        <v>178.5</v>
      </c>
      <c r="F35" s="51">
        <f t="shared" si="3"/>
        <v>0</v>
      </c>
      <c r="G35" s="64" t="str">
        <f t="shared" ca="1" si="4"/>
        <v/>
      </c>
    </row>
    <row r="36" spans="1:9" x14ac:dyDescent="0.25">
      <c r="A36" s="23" t="s">
        <v>18</v>
      </c>
      <c r="B36" s="49">
        <v>11008</v>
      </c>
      <c r="C36" s="45">
        <f t="shared" ca="1" si="2"/>
        <v>42826</v>
      </c>
      <c r="D36" s="50">
        <v>720.9</v>
      </c>
      <c r="E36" s="50"/>
      <c r="F36" s="51">
        <f t="shared" si="3"/>
        <v>720.9</v>
      </c>
      <c r="G36" s="64" t="str">
        <f t="shared" ca="1" si="4"/>
        <v/>
      </c>
    </row>
    <row r="37" spans="1:9" x14ac:dyDescent="0.25">
      <c r="A37" s="23" t="s">
        <v>19</v>
      </c>
      <c r="B37" s="49">
        <v>11009</v>
      </c>
      <c r="C37" s="45">
        <f t="shared" ca="1" si="2"/>
        <v>42833</v>
      </c>
      <c r="D37" s="50">
        <v>720.9</v>
      </c>
      <c r="E37" s="50">
        <v>720.9</v>
      </c>
      <c r="F37" s="51">
        <f t="shared" si="3"/>
        <v>0</v>
      </c>
      <c r="G37" s="64" t="str">
        <f t="shared" ca="1" si="4"/>
        <v/>
      </c>
    </row>
    <row r="38" spans="1:9" x14ac:dyDescent="0.25">
      <c r="A38" s="23" t="s">
        <v>22</v>
      </c>
      <c r="B38" s="49">
        <v>11010</v>
      </c>
      <c r="C38" s="45">
        <f t="shared" ca="1" si="2"/>
        <v>42840</v>
      </c>
      <c r="D38" s="50">
        <v>906.78</v>
      </c>
      <c r="E38" s="50"/>
      <c r="F38" s="51">
        <f t="shared" si="3"/>
        <v>906.78</v>
      </c>
      <c r="G38" s="64" t="str">
        <f t="shared" ca="1" si="4"/>
        <v/>
      </c>
    </row>
    <row r="39" spans="1:9" x14ac:dyDescent="0.25">
      <c r="A39" s="23" t="s">
        <v>17</v>
      </c>
      <c r="B39" s="49">
        <v>11011</v>
      </c>
      <c r="C39" s="45">
        <f ca="1">C31+7</f>
        <v>42798</v>
      </c>
      <c r="D39" s="50">
        <v>110</v>
      </c>
      <c r="E39" s="50">
        <v>110</v>
      </c>
      <c r="F39" s="51">
        <f t="shared" si="3"/>
        <v>0</v>
      </c>
      <c r="G39" s="64" t="str">
        <f t="shared" ca="1" si="4"/>
        <v/>
      </c>
    </row>
    <row r="40" spans="1:9" x14ac:dyDescent="0.25">
      <c r="A40" s="23" t="s">
        <v>18</v>
      </c>
      <c r="B40" s="49">
        <v>11012</v>
      </c>
      <c r="C40" s="45">
        <f t="shared" ca="1" si="2"/>
        <v>42805</v>
      </c>
      <c r="D40" s="50">
        <v>327.25</v>
      </c>
      <c r="E40" s="50"/>
      <c r="F40" s="51">
        <f t="shared" si="3"/>
        <v>327.25</v>
      </c>
      <c r="G40" s="64" t="str">
        <f t="shared" ca="1" si="4"/>
        <v>ACTIE</v>
      </c>
    </row>
    <row r="41" spans="1:9" x14ac:dyDescent="0.25">
      <c r="A41" s="23" t="s">
        <v>19</v>
      </c>
      <c r="B41" s="49">
        <v>11013</v>
      </c>
      <c r="C41" s="45">
        <f t="shared" ca="1" si="2"/>
        <v>42812</v>
      </c>
      <c r="D41" s="50">
        <v>41.65</v>
      </c>
      <c r="E41" s="50">
        <v>20</v>
      </c>
      <c r="F41" s="51">
        <f t="shared" si="3"/>
        <v>21.65</v>
      </c>
      <c r="G41" s="64" t="str">
        <f t="shared" ca="1" si="4"/>
        <v>ACTIE</v>
      </c>
    </row>
    <row r="42" spans="1:9" x14ac:dyDescent="0.25">
      <c r="A42" s="65" t="s">
        <v>23</v>
      </c>
      <c r="B42" s="53">
        <v>11014</v>
      </c>
      <c r="C42" s="45">
        <f t="shared" ca="1" si="2"/>
        <v>42819</v>
      </c>
      <c r="D42" s="54">
        <v>1987.3</v>
      </c>
      <c r="E42" s="54">
        <v>1000</v>
      </c>
      <c r="F42" s="55">
        <f t="shared" si="3"/>
        <v>987.3</v>
      </c>
      <c r="G42" s="64" t="str">
        <f t="shared" ca="1" si="4"/>
        <v/>
      </c>
      <c r="H42" s="66" t="s">
        <v>54</v>
      </c>
    </row>
    <row r="43" spans="1:9" x14ac:dyDescent="0.25">
      <c r="A43" s="81"/>
      <c r="B43" s="82"/>
      <c r="C43" s="82"/>
      <c r="D43" s="82"/>
      <c r="E43" s="82"/>
      <c r="F43" s="82"/>
      <c r="G43" s="82"/>
      <c r="H43" s="66"/>
    </row>
    <row r="44" spans="1:9" x14ac:dyDescent="0.25">
      <c r="G44" s="9"/>
    </row>
    <row r="45" spans="1:9" s="4" customFormat="1" ht="21" x14ac:dyDescent="0.25">
      <c r="A45" s="12" t="s">
        <v>59</v>
      </c>
      <c r="B45" s="17"/>
      <c r="C45" s="20"/>
      <c r="D45" s="12"/>
      <c r="E45" s="12"/>
      <c r="F45" s="16"/>
      <c r="G45" s="16"/>
      <c r="H45" s="16"/>
      <c r="I45" s="16"/>
    </row>
    <row r="46" spans="1:9" x14ac:dyDescent="0.25">
      <c r="A46" s="83" t="s">
        <v>24</v>
      </c>
    </row>
    <row r="47" spans="1:9" x14ac:dyDescent="0.25">
      <c r="A47" s="2" t="s">
        <v>25</v>
      </c>
    </row>
    <row r="48" spans="1:9" x14ac:dyDescent="0.25">
      <c r="A48" s="2" t="s">
        <v>26</v>
      </c>
    </row>
    <row r="49" spans="1:6" x14ac:dyDescent="0.25">
      <c r="A49" s="2" t="s">
        <v>27</v>
      </c>
    </row>
    <row r="50" spans="1:6" x14ac:dyDescent="0.25">
      <c r="B50" s="2"/>
      <c r="C50" s="2"/>
      <c r="E50" s="24" t="s">
        <v>28</v>
      </c>
      <c r="F50" s="68" t="s">
        <v>5</v>
      </c>
    </row>
    <row r="51" spans="1:6" x14ac:dyDescent="0.25">
      <c r="A51" s="8"/>
      <c r="B51" s="8"/>
      <c r="C51" s="8"/>
      <c r="D51" s="69" t="s">
        <v>6</v>
      </c>
      <c r="E51" s="70" t="s">
        <v>8</v>
      </c>
      <c r="F51" s="71" t="s">
        <v>8</v>
      </c>
    </row>
    <row r="52" spans="1:6" x14ac:dyDescent="0.25">
      <c r="A52" s="72" t="s">
        <v>29</v>
      </c>
      <c r="B52" s="69" t="s">
        <v>30</v>
      </c>
      <c r="C52" s="69" t="s">
        <v>31</v>
      </c>
      <c r="D52" s="69" t="s">
        <v>4</v>
      </c>
      <c r="E52" s="70" t="s">
        <v>32</v>
      </c>
      <c r="F52" s="71" t="s">
        <v>32</v>
      </c>
    </row>
    <row r="53" spans="1:6" x14ac:dyDescent="0.25">
      <c r="A53" s="43" t="s">
        <v>33</v>
      </c>
      <c r="B53" s="49" t="s">
        <v>34</v>
      </c>
      <c r="C53" s="45">
        <f ca="1">TODAY()-30</f>
        <v>42814</v>
      </c>
      <c r="D53" s="73">
        <v>2380</v>
      </c>
      <c r="E53" s="22">
        <f ca="1">IF(C53&lt;TODAY(),0,IF(C53-TODAY()&lt;30,"APK",""))</f>
        <v>0</v>
      </c>
      <c r="F53" s="49">
        <f ca="1">IF(D53&lt;TODAY(),0,IF(D53-TODAY()&lt;30,"APK",""))</f>
        <v>0</v>
      </c>
    </row>
    <row r="54" spans="1:6" x14ac:dyDescent="0.25">
      <c r="A54" s="43" t="s">
        <v>35</v>
      </c>
      <c r="B54" s="49" t="s">
        <v>36</v>
      </c>
      <c r="C54" s="45">
        <f t="shared" ref="C54:C65" ca="1" si="5">C53+7</f>
        <v>42821</v>
      </c>
      <c r="D54" s="50">
        <v>163.63</v>
      </c>
      <c r="E54" s="22">
        <f t="shared" ref="E54:F65" ca="1" si="6">IF(C54&lt;TODAY(),0,IF(C54-TODAY()&lt;30,"APK",""))</f>
        <v>0</v>
      </c>
      <c r="F54" s="49">
        <f t="shared" ca="1" si="6"/>
        <v>0</v>
      </c>
    </row>
    <row r="55" spans="1:6" x14ac:dyDescent="0.25">
      <c r="A55" s="43" t="s">
        <v>35</v>
      </c>
      <c r="B55" s="49" t="s">
        <v>37</v>
      </c>
      <c r="C55" s="45">
        <f t="shared" ca="1" si="5"/>
        <v>42828</v>
      </c>
      <c r="D55" s="50">
        <v>3241.65</v>
      </c>
      <c r="E55" s="22">
        <f t="shared" ca="1" si="6"/>
        <v>0</v>
      </c>
      <c r="F55" s="49">
        <f t="shared" ca="1" si="6"/>
        <v>0</v>
      </c>
    </row>
    <row r="56" spans="1:6" x14ac:dyDescent="0.25">
      <c r="A56" s="43" t="s">
        <v>35</v>
      </c>
      <c r="B56" s="49" t="s">
        <v>38</v>
      </c>
      <c r="C56" s="45">
        <f t="shared" ca="1" si="5"/>
        <v>42835</v>
      </c>
      <c r="D56" s="50">
        <v>4589.25</v>
      </c>
      <c r="E56" s="22">
        <f t="shared" ca="1" si="6"/>
        <v>0</v>
      </c>
      <c r="F56" s="49">
        <f t="shared" ca="1" si="6"/>
        <v>0</v>
      </c>
    </row>
    <row r="57" spans="1:6" x14ac:dyDescent="0.25">
      <c r="A57" s="43" t="s">
        <v>39</v>
      </c>
      <c r="B57" s="49" t="s">
        <v>40</v>
      </c>
      <c r="C57" s="45">
        <f t="shared" ca="1" si="5"/>
        <v>42842</v>
      </c>
      <c r="D57" s="50">
        <v>1259.5</v>
      </c>
      <c r="E57" s="22">
        <f t="shared" ca="1" si="6"/>
        <v>0</v>
      </c>
      <c r="F57" s="49">
        <f t="shared" ca="1" si="6"/>
        <v>0</v>
      </c>
    </row>
    <row r="58" spans="1:6" x14ac:dyDescent="0.25">
      <c r="A58" s="43" t="s">
        <v>41</v>
      </c>
      <c r="B58" s="49" t="s">
        <v>42</v>
      </c>
      <c r="C58" s="45">
        <f t="shared" ca="1" si="5"/>
        <v>42849</v>
      </c>
      <c r="D58" s="50">
        <v>178.5</v>
      </c>
      <c r="E58" s="22" t="str">
        <f t="shared" ca="1" si="6"/>
        <v>APK</v>
      </c>
      <c r="F58" s="49">
        <f t="shared" ca="1" si="6"/>
        <v>0</v>
      </c>
    </row>
    <row r="59" spans="1:6" x14ac:dyDescent="0.25">
      <c r="A59" s="43" t="s">
        <v>43</v>
      </c>
      <c r="B59" s="49" t="s">
        <v>44</v>
      </c>
      <c r="C59" s="45">
        <f t="shared" ca="1" si="5"/>
        <v>42856</v>
      </c>
      <c r="D59" s="50">
        <v>720.9</v>
      </c>
      <c r="E59" s="22" t="str">
        <f t="shared" ca="1" si="6"/>
        <v>APK</v>
      </c>
      <c r="F59" s="49">
        <f t="shared" ca="1" si="6"/>
        <v>0</v>
      </c>
    </row>
    <row r="60" spans="1:6" x14ac:dyDescent="0.25">
      <c r="A60" s="43" t="s">
        <v>41</v>
      </c>
      <c r="B60" s="49" t="s">
        <v>42</v>
      </c>
      <c r="C60" s="45">
        <f t="shared" ca="1" si="5"/>
        <v>42863</v>
      </c>
      <c r="D60" s="50">
        <v>720.9</v>
      </c>
      <c r="E60" s="22" t="str">
        <f t="shared" ca="1" si="6"/>
        <v>APK</v>
      </c>
      <c r="F60" s="49">
        <f t="shared" ca="1" si="6"/>
        <v>0</v>
      </c>
    </row>
    <row r="61" spans="1:6" x14ac:dyDescent="0.25">
      <c r="A61" s="43" t="s">
        <v>45</v>
      </c>
      <c r="B61" s="49" t="s">
        <v>46</v>
      </c>
      <c r="C61" s="45">
        <f ca="1">C60+70</f>
        <v>42933</v>
      </c>
      <c r="D61" s="50">
        <v>3906.78</v>
      </c>
      <c r="E61" s="22" t="str">
        <f t="shared" ca="1" si="6"/>
        <v/>
      </c>
      <c r="F61" s="49">
        <f t="shared" ca="1" si="6"/>
        <v>0</v>
      </c>
    </row>
    <row r="62" spans="1:6" x14ac:dyDescent="0.25">
      <c r="A62" s="43" t="s">
        <v>45</v>
      </c>
      <c r="B62" s="49" t="s">
        <v>47</v>
      </c>
      <c r="C62" s="45">
        <f t="shared" ref="C62:C64" ca="1" si="7">C61+70</f>
        <v>43003</v>
      </c>
      <c r="D62" s="50">
        <v>5110</v>
      </c>
      <c r="E62" s="22" t="str">
        <f t="shared" ca="1" si="6"/>
        <v/>
      </c>
      <c r="F62" s="49">
        <f t="shared" ca="1" si="6"/>
        <v>0</v>
      </c>
    </row>
    <row r="63" spans="1:6" x14ac:dyDescent="0.25">
      <c r="A63" s="43" t="s">
        <v>48</v>
      </c>
      <c r="B63" s="49">
        <v>5</v>
      </c>
      <c r="C63" s="45">
        <f t="shared" ca="1" si="7"/>
        <v>43073</v>
      </c>
      <c r="D63" s="50">
        <v>9327.25</v>
      </c>
      <c r="E63" s="22" t="str">
        <f t="shared" ca="1" si="6"/>
        <v/>
      </c>
      <c r="F63" s="49">
        <f t="shared" ca="1" si="6"/>
        <v>0</v>
      </c>
    </row>
    <row r="64" spans="1:6" x14ac:dyDescent="0.25">
      <c r="A64" s="43" t="s">
        <v>49</v>
      </c>
      <c r="B64" s="49" t="s">
        <v>50</v>
      </c>
      <c r="C64" s="45">
        <f t="shared" ca="1" si="7"/>
        <v>43143</v>
      </c>
      <c r="D64" s="50">
        <v>1141.6500000000001</v>
      </c>
      <c r="E64" s="22" t="str">
        <f t="shared" ca="1" si="6"/>
        <v/>
      </c>
      <c r="F64" s="49">
        <f t="shared" ca="1" si="6"/>
        <v>0</v>
      </c>
    </row>
    <row r="65" spans="1:6" x14ac:dyDescent="0.25">
      <c r="A65" s="43" t="s">
        <v>51</v>
      </c>
      <c r="B65" s="49" t="s">
        <v>52</v>
      </c>
      <c r="C65" s="45">
        <f t="shared" ca="1" si="5"/>
        <v>43150</v>
      </c>
      <c r="D65" s="50">
        <v>1987.3</v>
      </c>
      <c r="E65" s="22" t="str">
        <f t="shared" ca="1" si="6"/>
        <v/>
      </c>
      <c r="F65" s="49">
        <f t="shared" ca="1" si="6"/>
        <v>0</v>
      </c>
    </row>
    <row r="66" spans="1:6" x14ac:dyDescent="0.25">
      <c r="A66" s="2" t="s">
        <v>53</v>
      </c>
    </row>
    <row r="67" spans="1:6" x14ac:dyDescent="0.25">
      <c r="A67" s="2" t="s">
        <v>60</v>
      </c>
    </row>
    <row r="68" spans="1:6" x14ac:dyDescent="0.25">
      <c r="A68" s="2" t="s">
        <v>61</v>
      </c>
    </row>
  </sheetData>
  <mergeCells count="5">
    <mergeCell ref="A1:I1"/>
    <mergeCell ref="A2:I2"/>
    <mergeCell ref="D10:E10"/>
    <mergeCell ref="A26:G26"/>
    <mergeCell ref="B27:F27"/>
  </mergeCells>
  <conditionalFormatting sqref="E53:E65">
    <cfRule type="cellIs" dxfId="5" priority="5" stopIfTrue="1" operator="equal">
      <formula>"APK"</formula>
    </cfRule>
    <cfRule type="cellIs" dxfId="4" priority="6" stopIfTrue="1" operator="equal">
      <formula>0</formula>
    </cfRule>
  </conditionalFormatting>
  <conditionalFormatting sqref="C53:C65">
    <cfRule type="expression" dxfId="3" priority="4">
      <formula>AND(C53&gt;=TODAY(),C53&lt;=TODAY()+30)</formula>
    </cfRule>
  </conditionalFormatting>
  <conditionalFormatting sqref="C30:C42">
    <cfRule type="expression" dxfId="2" priority="3">
      <formula>AND(C30&gt;=TODAY(),C30&lt;=TODAY()+30)</formula>
    </cfRule>
  </conditionalFormatting>
  <conditionalFormatting sqref="G30:G42">
    <cfRule type="cellIs" dxfId="1" priority="2" operator="equal">
      <formula>"ACTIE"</formula>
    </cfRule>
  </conditionalFormatting>
  <conditionalFormatting sqref="C13:C25">
    <cfRule type="expression" dxfId="0" priority="1">
      <formula>AND(C13&gt;=TODAY(),C13&lt;=TODAY()+30)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93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Brush" shapeId="16385" r:id="rId4">
          <objectPr defaultSize="0" autoPict="0" r:id="rId5">
            <anchor moveWithCells="1" sizeWithCells="1">
              <from>
                <xdr:col>3</xdr:col>
                <xdr:colOff>552450</xdr:colOff>
                <xdr:row>4</xdr:row>
                <xdr:rowOff>247650</xdr:rowOff>
              </from>
              <to>
                <xdr:col>3</xdr:col>
                <xdr:colOff>552450</xdr:colOff>
                <xdr:row>4</xdr:row>
                <xdr:rowOff>247650</xdr:rowOff>
              </to>
            </anchor>
          </objectPr>
        </oleObject>
      </mc:Choice>
      <mc:Fallback>
        <oleObject progId="PBrush" shapeId="16385" r:id="rId4"/>
      </mc:Fallback>
    </mc:AlternateContent>
    <mc:AlternateContent xmlns:mc="http://schemas.openxmlformats.org/markup-compatibility/2006">
      <mc:Choice Requires="x14">
        <oleObject progId="PBrush" shapeId="16386" r:id="rId6">
          <objectPr defaultSize="0" autoPict="0" r:id="rId5">
            <anchor moveWithCells="1" sizeWithCells="1">
              <from>
                <xdr:col>3</xdr:col>
                <xdr:colOff>552450</xdr:colOff>
                <xdr:row>4</xdr:row>
                <xdr:rowOff>247650</xdr:rowOff>
              </from>
              <to>
                <xdr:col>3</xdr:col>
                <xdr:colOff>552450</xdr:colOff>
                <xdr:row>4</xdr:row>
                <xdr:rowOff>247650</xdr:rowOff>
              </to>
            </anchor>
          </objectPr>
        </oleObject>
      </mc:Choice>
      <mc:Fallback>
        <oleObject progId="PBrush" shapeId="16386" r:id="rId6"/>
      </mc:Fallback>
    </mc:AlternateContent>
    <mc:AlternateContent xmlns:mc="http://schemas.openxmlformats.org/markup-compatibility/2006">
      <mc:Choice Requires="x14">
        <oleObject progId="PBrush" shapeId="16387" r:id="rId7">
          <objectPr defaultSize="0" autoPict="0" r:id="rId5">
            <anchor moveWithCells="1" sizeWithCells="1">
              <from>
                <xdr:col>3</xdr:col>
                <xdr:colOff>552450</xdr:colOff>
                <xdr:row>44</xdr:row>
                <xdr:rowOff>247650</xdr:rowOff>
              </from>
              <to>
                <xdr:col>3</xdr:col>
                <xdr:colOff>552450</xdr:colOff>
                <xdr:row>44</xdr:row>
                <xdr:rowOff>247650</xdr:rowOff>
              </to>
            </anchor>
          </objectPr>
        </oleObject>
      </mc:Choice>
      <mc:Fallback>
        <oleObject progId="PBrush" shapeId="16387" r:id="rId7"/>
      </mc:Fallback>
    </mc:AlternateContent>
    <mc:AlternateContent xmlns:mc="http://schemas.openxmlformats.org/markup-compatibility/2006">
      <mc:Choice Requires="x14">
        <oleObject progId="PBrush" shapeId="16388" r:id="rId8">
          <objectPr defaultSize="0" autoPict="0" r:id="rId5">
            <anchor moveWithCells="1" sizeWithCells="1">
              <from>
                <xdr:col>3</xdr:col>
                <xdr:colOff>552450</xdr:colOff>
                <xdr:row>44</xdr:row>
                <xdr:rowOff>247650</xdr:rowOff>
              </from>
              <to>
                <xdr:col>3</xdr:col>
                <xdr:colOff>552450</xdr:colOff>
                <xdr:row>44</xdr:row>
                <xdr:rowOff>247650</xdr:rowOff>
              </to>
            </anchor>
          </objectPr>
        </oleObject>
      </mc:Choice>
      <mc:Fallback>
        <oleObject progId="PBrush" shapeId="1638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ALS.DATUMTIJD</vt:lpstr>
      <vt:lpstr>ALS.DATUMTIJD!Afdrukbereik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2017-04-19T13:42:16Z</cp:lastPrinted>
  <dcterms:created xsi:type="dcterms:W3CDTF">2016-10-31T14:40:20Z</dcterms:created>
  <dcterms:modified xsi:type="dcterms:W3CDTF">2017-04-19T13:44:03Z</dcterms:modified>
</cp:coreProperties>
</file>