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neDrive computraining Limburg\OneDrive\Documenten Computraining\Cursussen\E-learning opdrachten en video's\Opdrachten\Excel Formules en Functies\"/>
    </mc:Choice>
  </mc:AlternateContent>
  <bookViews>
    <workbookView xWindow="0" yWindow="0" windowWidth="21600" windowHeight="8775"/>
  </bookViews>
  <sheets>
    <sheet name="Opdr.9 SOM.ALS" sheetId="6" r:id="rId1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xlnm.Print_Area" localSheetId="0">'Opdr.9 SOM.ALS'!$A$1:$H$55</definedName>
    <definedName name="Berekenen" localSheetId="0" hidden="1">#REF!</definedName>
    <definedName name="Berekenen" hidden="1">#REF!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Uiterlijk" localSheetId="0" hidden="1">#REF!</definedName>
    <definedName name="Uiterlijk" hidden="1">#REF!</definedName>
    <definedName name="Vernieuwen" localSheetId="0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6" l="1"/>
  <c r="D49" i="6"/>
  <c r="C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F49" i="6" s="1"/>
  <c r="D39" i="6"/>
  <c r="H38" i="6"/>
  <c r="G31" i="6"/>
  <c r="G30" i="6"/>
  <c r="G29" i="6"/>
  <c r="G28" i="6"/>
  <c r="E26" i="6"/>
  <c r="C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D26" i="6" s="1"/>
  <c r="H15" i="6"/>
  <c r="F15" i="6"/>
  <c r="F26" i="6" s="1"/>
  <c r="H14" i="6" l="1"/>
  <c r="H26" i="6" s="1"/>
  <c r="H36" i="6"/>
  <c r="H49" i="6" s="1"/>
  <c r="H16" i="6"/>
  <c r="H17" i="6" s="1"/>
  <c r="H18" i="6" s="1"/>
  <c r="H19" i="6" s="1"/>
  <c r="H20" i="6" s="1"/>
  <c r="H21" i="6" s="1"/>
  <c r="H22" i="6" s="1"/>
  <c r="H23" i="6" s="1"/>
  <c r="H24" i="6" s="1"/>
  <c r="H25" i="6" s="1"/>
</calcChain>
</file>

<file path=xl/sharedStrings.xml><?xml version="1.0" encoding="utf-8"?>
<sst xmlns="http://schemas.openxmlformats.org/spreadsheetml/2006/main" count="76" uniqueCount="38">
  <si>
    <t>Opdracht</t>
  </si>
  <si>
    <t>Periode:</t>
  </si>
  <si>
    <t>Saldo</t>
  </si>
  <si>
    <t>ONTVANGSTEN</t>
  </si>
  <si>
    <t>UITGAVEN</t>
  </si>
  <si>
    <t>Datum</t>
  </si>
  <si>
    <t>Omschrijving</t>
  </si>
  <si>
    <t>bedrag</t>
  </si>
  <si>
    <t>Saldo vorige maand</t>
  </si>
  <si>
    <t>Voorbeeld</t>
  </si>
  <si>
    <t>Functie SOM.ALS</t>
  </si>
  <si>
    <t>Functie SOM.ALS grote hoeveelheid bedragen overzichtelijk maken</t>
  </si>
  <si>
    <t>Maak in  het kasboek een overzicht van de ontvangsten en uitgaven in cel zichtbaar</t>
  </si>
  <si>
    <t>Typ = in de cel G51 en voer de functie SOM.ALS in</t>
  </si>
  <si>
    <r>
      <t xml:space="preserve">Selecteer in het venster </t>
    </r>
    <r>
      <rPr>
        <b/>
        <sz val="12"/>
        <rFont val="Calibri"/>
        <family val="2"/>
      </rPr>
      <t>Bereik</t>
    </r>
    <r>
      <rPr>
        <sz val="12"/>
        <rFont val="Calibri"/>
        <family val="2"/>
      </rPr>
      <t xml:space="preserve"> de code reeks van G kolom van de codes</t>
    </r>
  </si>
  <si>
    <r>
      <t xml:space="preserve">Het </t>
    </r>
    <r>
      <rPr>
        <b/>
        <sz val="12"/>
        <rFont val="Calibri"/>
        <family val="2"/>
      </rPr>
      <t>Criterium</t>
    </r>
    <r>
      <rPr>
        <sz val="12"/>
        <rFont val="Calibri"/>
        <family val="2"/>
      </rPr>
      <t xml:space="preserve"> is de code die bij de uitgave of ontvangsten hoort ( F51 )</t>
    </r>
  </si>
  <si>
    <r>
      <rPr>
        <b/>
        <sz val="12"/>
        <rFont val="Calibri"/>
        <family val="2"/>
      </rPr>
      <t>Optelbereik</t>
    </r>
    <r>
      <rPr>
        <sz val="12"/>
        <rFont val="Calibri"/>
        <family val="2"/>
      </rPr>
      <t xml:space="preserve"> is de reeks bedragen in de C kolom </t>
    </r>
    <r>
      <rPr>
        <b/>
        <sz val="12"/>
        <rFont val="Calibri"/>
        <family val="2"/>
      </rPr>
      <t>Ontvangsten</t>
    </r>
  </si>
  <si>
    <t xml:space="preserve">Herhaal de Functie ook voor de Uitgaves </t>
  </si>
  <si>
    <t>Maak eventueel een eigen nieuwe code aan</t>
  </si>
  <si>
    <t xml:space="preserve">  Voorbeeld Kasboek </t>
  </si>
  <si>
    <t>dec 2015</t>
  </si>
  <si>
    <t>BTW</t>
  </si>
  <si>
    <t>Code nummer</t>
  </si>
  <si>
    <t>onderwerpen</t>
  </si>
  <si>
    <t>Loon</t>
  </si>
  <si>
    <t>verkoop</t>
  </si>
  <si>
    <t>Advertenties</t>
  </si>
  <si>
    <t>kantoorbenodigheden</t>
  </si>
  <si>
    <t>muis</t>
  </si>
  <si>
    <t>Belasting</t>
  </si>
  <si>
    <t>globaal overzicht meeste uitgaves en inkomsten</t>
  </si>
  <si>
    <t>inkomsten</t>
  </si>
  <si>
    <t>code</t>
  </si>
  <si>
    <t>kleine uitgaves</t>
  </si>
  <si>
    <t>eigen code</t>
  </si>
  <si>
    <t xml:space="preserve">Kasboek </t>
  </si>
  <si>
    <t>Dec 2015</t>
  </si>
  <si>
    <t>Code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</si>
</sst>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* #,##0.00_);_(&quot;€&quot;* \(#,##0.00\);_(&quot;€&quot;* &quot;-&quot;??_);_(@_)"/>
    <numFmt numFmtId="165" formatCode="_-&quot;€&quot;\ * #,##0.00_-;_-&quot;€&quot;\ * #,##0.00\-;_-&quot;€&quot;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hadow/>
      <sz val="24"/>
      <name val="Calibri"/>
      <family val="2"/>
    </font>
    <font>
      <sz val="14"/>
      <color indexed="12"/>
      <name val="Calibri"/>
      <family val="2"/>
    </font>
    <font>
      <sz val="1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i/>
      <sz val="9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hadow/>
      <sz val="28"/>
      <name val="Calibri"/>
      <family val="2"/>
    </font>
    <font>
      <sz val="14"/>
      <color indexed="9"/>
      <name val="Calibri"/>
      <family val="2"/>
    </font>
    <font>
      <sz val="12"/>
      <color theme="9" tint="-0.499984740745262"/>
      <name val="Calibri"/>
      <family val="2"/>
    </font>
    <font>
      <sz val="10"/>
      <name val="Arial"/>
      <family val="2"/>
    </font>
    <font>
      <sz val="10"/>
      <color indexed="10"/>
      <name val="Calibri"/>
      <family val="2"/>
    </font>
    <font>
      <b/>
      <u/>
      <sz val="16"/>
      <color indexed="9"/>
      <name val="Calibri"/>
      <family val="2"/>
    </font>
    <font>
      <b/>
      <i/>
      <sz val="10"/>
      <color indexed="18"/>
      <name val="Calibri"/>
      <family val="2"/>
    </font>
    <font>
      <b/>
      <i/>
      <sz val="9"/>
      <name val="Calibri"/>
      <family val="2"/>
    </font>
    <font>
      <b/>
      <sz val="9"/>
      <color indexed="10"/>
      <name val="Calibri"/>
      <family val="2"/>
    </font>
    <font>
      <b/>
      <i/>
      <sz val="8"/>
      <color indexed="18"/>
      <name val="Calibri"/>
      <family val="2"/>
    </font>
    <font>
      <b/>
      <i/>
      <sz val="9"/>
      <color indexed="18"/>
      <name val="Calibri"/>
      <family val="2"/>
    </font>
    <font>
      <i/>
      <sz val="9"/>
      <color indexed="18"/>
      <name val="Calibri"/>
      <family val="2"/>
    </font>
    <font>
      <b/>
      <sz val="12"/>
      <name val="Arial"/>
      <family val="2"/>
    </font>
    <font>
      <b/>
      <sz val="10"/>
      <color indexed="18"/>
      <name val="Arial"/>
      <family val="2"/>
    </font>
    <font>
      <sz val="11"/>
      <color indexed="56"/>
      <name val="Calibri"/>
      <family val="2"/>
    </font>
    <font>
      <i/>
      <sz val="10"/>
      <color indexed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BFFEC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C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2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1" xfId="0" applyFont="1" applyBorder="1" applyAlignment="1"/>
    <xf numFmtId="0" fontId="6" fillId="0" borderId="11" xfId="0" applyFont="1" applyBorder="1" applyAlignment="1"/>
    <xf numFmtId="0" fontId="6" fillId="0" borderId="0" xfId="0" applyFont="1" applyAlignment="1"/>
    <xf numFmtId="0" fontId="10" fillId="4" borderId="17" xfId="0" applyFont="1" applyFill="1" applyBorder="1" applyAlignment="1">
      <alignment vertical="center"/>
    </xf>
    <xf numFmtId="49" fontId="11" fillId="4" borderId="18" xfId="0" applyNumberFormat="1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centerContinuous" vertical="center"/>
    </xf>
    <xf numFmtId="0" fontId="12" fillId="4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Continuous" vertical="center"/>
    </xf>
    <xf numFmtId="0" fontId="13" fillId="8" borderId="20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centerContinuous" vertical="center"/>
    </xf>
    <xf numFmtId="0" fontId="13" fillId="8" borderId="21" xfId="0" applyFont="1" applyFill="1" applyBorder="1" applyAlignment="1">
      <alignment horizontal="centerContinuous" vertical="center"/>
    </xf>
    <xf numFmtId="0" fontId="25" fillId="8" borderId="1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left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16" fontId="26" fillId="0" borderId="4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4" fontId="27" fillId="8" borderId="6" xfId="4" applyFont="1" applyFill="1" applyBorder="1" applyAlignment="1">
      <alignment vertical="center"/>
    </xf>
    <xf numFmtId="44" fontId="15" fillId="8" borderId="27" xfId="4" applyFont="1" applyFill="1" applyBorder="1" applyAlignment="1">
      <alignment vertical="center"/>
    </xf>
    <xf numFmtId="44" fontId="15" fillId="8" borderId="6" xfId="4" applyFont="1" applyFill="1" applyBorder="1" applyAlignment="1">
      <alignment vertical="center"/>
    </xf>
    <xf numFmtId="0" fontId="28" fillId="8" borderId="6" xfId="0" applyFont="1" applyFill="1" applyBorder="1" applyAlignment="1">
      <alignment horizontal="center" vertical="center"/>
    </xf>
    <xf numFmtId="44" fontId="15" fillId="8" borderId="7" xfId="4" applyFont="1" applyFill="1" applyBorder="1" applyAlignment="1">
      <alignment vertical="center"/>
    </xf>
    <xf numFmtId="44" fontId="15" fillId="0" borderId="5" xfId="4" applyFont="1" applyBorder="1" applyAlignment="1">
      <alignment vertical="center"/>
    </xf>
    <xf numFmtId="44" fontId="15" fillId="0" borderId="28" xfId="4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44" fontId="15" fillId="0" borderId="8" xfId="4" applyFont="1" applyBorder="1" applyAlignment="1">
      <alignment vertical="center"/>
    </xf>
    <xf numFmtId="16" fontId="14" fillId="0" borderId="4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44" fontId="16" fillId="0" borderId="5" xfId="4" applyFont="1" applyBorder="1" applyAlignment="1">
      <alignment vertical="center"/>
    </xf>
    <xf numFmtId="44" fontId="16" fillId="0" borderId="28" xfId="4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44" fontId="16" fillId="0" borderId="8" xfId="4" applyFont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horizontal="right" vertical="center"/>
    </xf>
    <xf numFmtId="44" fontId="13" fillId="5" borderId="9" xfId="4" applyFont="1" applyFill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44" fontId="13" fillId="9" borderId="13" xfId="4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4" fontId="13" fillId="0" borderId="0" xfId="4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1" fillId="8" borderId="0" xfId="0" applyFont="1" applyFill="1" applyBorder="1" applyAlignment="1" applyProtection="1">
      <alignment vertical="center"/>
    </xf>
    <xf numFmtId="0" fontId="0" fillId="8" borderId="0" xfId="0" applyFill="1" applyBorder="1" applyAlignment="1" applyProtection="1">
      <alignment vertical="center"/>
    </xf>
    <xf numFmtId="0" fontId="0" fillId="8" borderId="0" xfId="0" applyFill="1" applyBorder="1" applyAlignment="1" applyProtection="1">
      <alignment horizontal="right" vertical="center"/>
    </xf>
    <xf numFmtId="0" fontId="31" fillId="8" borderId="0" xfId="0" applyFont="1" applyFill="1" applyBorder="1" applyAlignment="1" applyProtection="1">
      <alignment horizontal="right" vertical="center"/>
    </xf>
    <xf numFmtId="0" fontId="32" fillId="8" borderId="0" xfId="0" applyFont="1" applyFill="1" applyBorder="1" applyAlignment="1" applyProtection="1">
      <alignment horizontal="center" vertical="center"/>
    </xf>
    <xf numFmtId="165" fontId="0" fillId="10" borderId="0" xfId="0" applyNumberFormat="1" applyFill="1" applyBorder="1" applyAlignment="1" applyProtection="1">
      <alignment vertical="center"/>
      <protection hidden="1"/>
    </xf>
    <xf numFmtId="165" fontId="33" fillId="6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</xf>
    <xf numFmtId="0" fontId="7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44" fontId="23" fillId="8" borderId="6" xfId="4" applyFont="1" applyFill="1" applyBorder="1" applyAlignment="1">
      <alignment vertical="center"/>
    </xf>
    <xf numFmtId="44" fontId="17" fillId="8" borderId="27" xfId="4" applyFont="1" applyFill="1" applyBorder="1" applyAlignment="1">
      <alignment vertical="center"/>
    </xf>
    <xf numFmtId="44" fontId="17" fillId="8" borderId="6" xfId="4" applyFont="1" applyFill="1" applyBorder="1" applyAlignment="1">
      <alignment vertical="center"/>
    </xf>
    <xf numFmtId="0" fontId="34" fillId="8" borderId="6" xfId="0" applyFont="1" applyFill="1" applyBorder="1" applyAlignment="1">
      <alignment horizontal="center" vertical="center"/>
    </xf>
    <xf numFmtId="4" fontId="17" fillId="8" borderId="7" xfId="0" applyNumberFormat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44" fontId="17" fillId="0" borderId="5" xfId="4" applyFont="1" applyBorder="1" applyAlignment="1">
      <alignment vertical="center"/>
    </xf>
    <xf numFmtId="44" fontId="17" fillId="0" borderId="28" xfId="4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4" fontId="13" fillId="9" borderId="1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4" fontId="15" fillId="6" borderId="22" xfId="0" applyNumberFormat="1" applyFont="1" applyFill="1" applyBorder="1" applyAlignment="1">
      <alignment horizontal="center" vertical="center"/>
    </xf>
    <xf numFmtId="4" fontId="15" fillId="6" borderId="26" xfId="0" applyNumberFormat="1" applyFont="1" applyFill="1" applyBorder="1" applyAlignment="1">
      <alignment horizontal="center" vertical="center"/>
    </xf>
  </cellXfs>
  <cellStyles count="5">
    <cellStyle name="Komma 3" xfId="2"/>
    <cellStyle name="Standaard" xfId="0" builtinId="0"/>
    <cellStyle name="Standaard 2" xfId="3"/>
    <cellStyle name="Valuta 3" xfId="1"/>
    <cellStyle name="Valuta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</xdr:row>
          <xdr:rowOff>114300</xdr:rowOff>
        </xdr:from>
        <xdr:to>
          <xdr:col>4</xdr:col>
          <xdr:colOff>114300</xdr:colOff>
          <xdr:row>2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B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</xdr:row>
          <xdr:rowOff>114300</xdr:rowOff>
        </xdr:from>
        <xdr:to>
          <xdr:col>4</xdr:col>
          <xdr:colOff>114300</xdr:colOff>
          <xdr:row>2</xdr:row>
          <xdr:rowOff>114300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B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271463</xdr:colOff>
      <xdr:row>3</xdr:row>
      <xdr:rowOff>28575</xdr:rowOff>
    </xdr:from>
    <xdr:to>
      <xdr:col>8</xdr:col>
      <xdr:colOff>76200</xdr:colOff>
      <xdr:row>9</xdr:row>
      <xdr:rowOff>276913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4913" y="1323975"/>
          <a:ext cx="2643187" cy="1477063"/>
        </a:xfrm>
        <a:prstGeom prst="rect">
          <a:avLst/>
        </a:prstGeom>
      </xdr:spPr>
    </xdr:pic>
    <xdr:clientData/>
  </xdr:twoCellAnchor>
  <xdr:twoCellAnchor>
    <xdr:from>
      <xdr:col>2</xdr:col>
      <xdr:colOff>438150</xdr:colOff>
      <xdr:row>3</xdr:row>
      <xdr:rowOff>157162</xdr:rowOff>
    </xdr:from>
    <xdr:to>
      <xdr:col>4</xdr:col>
      <xdr:colOff>295275</xdr:colOff>
      <xdr:row>4</xdr:row>
      <xdr:rowOff>19050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CxnSpPr/>
      </xdr:nvCxnSpPr>
      <xdr:spPr>
        <a:xfrm>
          <a:off x="3714750" y="1452562"/>
          <a:ext cx="1323975" cy="619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4"/>
  <sheetViews>
    <sheetView showGridLines="0" tabSelected="1" topLeftCell="A28" zoomScaleNormal="100" zoomScaleSheetLayoutView="100" workbookViewId="0">
      <selection activeCell="K44" sqref="K44"/>
    </sheetView>
  </sheetViews>
  <sheetFormatPr defaultColWidth="9" defaultRowHeight="15" x14ac:dyDescent="0.25"/>
  <cols>
    <col min="1" max="1" width="7.85546875" style="2" customWidth="1"/>
    <col min="2" max="2" width="41.28515625" style="12" customWidth="1"/>
    <col min="3" max="3" width="12.140625" style="12" bestFit="1" customWidth="1"/>
    <col min="4" max="4" width="9.85546875" style="12" customWidth="1"/>
    <col min="5" max="5" width="10.28515625" style="12" bestFit="1" customWidth="1"/>
    <col min="6" max="6" width="10.5703125" style="12" customWidth="1"/>
    <col min="7" max="7" width="11.42578125" style="12" customWidth="1"/>
    <col min="8" max="8" width="10.28515625" style="12" bestFit="1" customWidth="1"/>
    <col min="9" max="16384" width="9" style="12"/>
  </cols>
  <sheetData>
    <row r="1" spans="1:13" s="1" customFormat="1" ht="64.5" customHeight="1" thickBot="1" x14ac:dyDescent="0.3">
      <c r="A1" s="95" t="s">
        <v>10</v>
      </c>
      <c r="B1" s="95"/>
      <c r="C1" s="95"/>
      <c r="D1" s="95"/>
      <c r="E1" s="95"/>
      <c r="F1" s="95"/>
      <c r="G1" s="95"/>
      <c r="H1" s="95"/>
      <c r="I1" s="3"/>
      <c r="J1" s="3"/>
      <c r="K1" s="3"/>
      <c r="L1" s="3"/>
      <c r="M1" s="3"/>
    </row>
    <row r="2" spans="1:13" s="6" customFormat="1" ht="21.75" thickTop="1" x14ac:dyDescent="0.25">
      <c r="A2" s="4" t="s">
        <v>11</v>
      </c>
      <c r="B2" s="5"/>
      <c r="C2" s="5"/>
      <c r="D2" s="5"/>
      <c r="E2" s="5"/>
      <c r="F2" s="5"/>
      <c r="G2" s="5"/>
      <c r="H2" s="5"/>
    </row>
    <row r="3" spans="1:13" s="10" customFormat="1" ht="15.75" x14ac:dyDescent="0.25">
      <c r="A3" s="7">
        <v>1</v>
      </c>
      <c r="B3" s="8" t="s">
        <v>12</v>
      </c>
      <c r="C3" s="9"/>
      <c r="D3" s="9"/>
      <c r="E3" s="9"/>
      <c r="F3" s="9"/>
      <c r="G3" s="9"/>
      <c r="H3" s="9"/>
    </row>
    <row r="4" spans="1:13" s="10" customFormat="1" ht="15.75" x14ac:dyDescent="0.25">
      <c r="A4" s="7">
        <v>2</v>
      </c>
      <c r="B4" s="8" t="s">
        <v>13</v>
      </c>
      <c r="C4" s="11"/>
      <c r="D4" s="9"/>
      <c r="E4" s="9"/>
      <c r="F4" s="9"/>
      <c r="G4" s="9"/>
      <c r="H4" s="9"/>
    </row>
    <row r="5" spans="1:13" ht="15.75" x14ac:dyDescent="0.25">
      <c r="A5" s="7">
        <v>3</v>
      </c>
      <c r="B5" s="9" t="s">
        <v>14</v>
      </c>
      <c r="C5" s="9"/>
      <c r="D5" s="9"/>
      <c r="E5" s="9"/>
      <c r="F5" s="9"/>
      <c r="G5" s="9"/>
      <c r="H5" s="9"/>
    </row>
    <row r="6" spans="1:13" s="9" customFormat="1" ht="18" customHeight="1" x14ac:dyDescent="0.25">
      <c r="A6" s="7">
        <v>4</v>
      </c>
      <c r="B6" s="9" t="s">
        <v>15</v>
      </c>
      <c r="C6" s="13"/>
      <c r="D6" s="14"/>
      <c r="E6" s="13"/>
      <c r="F6" s="14"/>
      <c r="G6" s="14"/>
      <c r="H6" s="14"/>
    </row>
    <row r="7" spans="1:13" s="10" customFormat="1" ht="15.75" x14ac:dyDescent="0.25">
      <c r="A7" s="7">
        <v>5</v>
      </c>
      <c r="B7" s="8" t="s">
        <v>16</v>
      </c>
      <c r="C7" s="9"/>
      <c r="D7" s="9"/>
      <c r="E7" s="9"/>
      <c r="G7" s="15"/>
      <c r="H7" s="9"/>
    </row>
    <row r="8" spans="1:13" s="10" customFormat="1" ht="15.75" x14ac:dyDescent="0.25">
      <c r="A8" s="7">
        <v>6</v>
      </c>
      <c r="B8" s="8" t="s">
        <v>17</v>
      </c>
      <c r="C8" s="9"/>
      <c r="D8" s="9"/>
      <c r="E8" s="9"/>
      <c r="F8" s="9"/>
      <c r="G8" s="9"/>
      <c r="H8" s="9"/>
    </row>
    <row r="9" spans="1:13" ht="15.75" x14ac:dyDescent="0.25">
      <c r="A9" s="7">
        <v>7</v>
      </c>
      <c r="B9" s="9" t="s">
        <v>18</v>
      </c>
      <c r="C9" s="9"/>
      <c r="D9" s="9"/>
      <c r="E9" s="9"/>
      <c r="F9" s="9"/>
      <c r="G9" s="9"/>
      <c r="H9" s="9"/>
    </row>
    <row r="10" spans="1:13" s="19" customFormat="1" ht="35.25" customHeight="1" thickBot="1" x14ac:dyDescent="0.35">
      <c r="A10" s="16"/>
      <c r="B10" s="17"/>
      <c r="C10" s="17" t="s">
        <v>9</v>
      </c>
      <c r="D10" s="17"/>
      <c r="E10" s="17"/>
      <c r="F10" s="17"/>
      <c r="G10" s="18"/>
      <c r="H10" s="18"/>
    </row>
    <row r="11" spans="1:13" ht="16.5" thickBot="1" x14ac:dyDescent="0.3">
      <c r="A11" s="96" t="s">
        <v>19</v>
      </c>
      <c r="B11" s="97"/>
      <c r="C11" s="97"/>
      <c r="D11" s="97"/>
      <c r="E11" s="97"/>
      <c r="F11" s="97"/>
      <c r="G11" s="97"/>
      <c r="H11" s="98"/>
    </row>
    <row r="12" spans="1:13" x14ac:dyDescent="0.25">
      <c r="A12" s="20" t="s">
        <v>1</v>
      </c>
      <c r="B12" s="21" t="s">
        <v>20</v>
      </c>
      <c r="C12" s="22"/>
      <c r="D12" s="23"/>
      <c r="E12" s="23"/>
      <c r="F12" s="23"/>
      <c r="G12" s="24"/>
      <c r="H12" s="25" t="s">
        <v>2</v>
      </c>
    </row>
    <row r="13" spans="1:13" x14ac:dyDescent="0.25">
      <c r="A13" s="26"/>
      <c r="B13" s="27"/>
      <c r="C13" s="28" t="s">
        <v>3</v>
      </c>
      <c r="D13" s="29"/>
      <c r="E13" s="28" t="s">
        <v>4</v>
      </c>
      <c r="F13" s="29"/>
      <c r="G13" s="30"/>
      <c r="H13" s="99"/>
    </row>
    <row r="14" spans="1:13" x14ac:dyDescent="0.25">
      <c r="A14" s="31" t="s">
        <v>5</v>
      </c>
      <c r="B14" s="32" t="s">
        <v>6</v>
      </c>
      <c r="C14" s="33" t="s">
        <v>7</v>
      </c>
      <c r="D14" s="34" t="s">
        <v>21</v>
      </c>
      <c r="E14" s="33" t="s">
        <v>7</v>
      </c>
      <c r="F14" s="34" t="s">
        <v>21</v>
      </c>
      <c r="G14" s="35" t="s">
        <v>22</v>
      </c>
      <c r="H14" s="100">
        <f>C26+D26-E26-F26</f>
        <v>3014.35</v>
      </c>
    </row>
    <row r="15" spans="1:13" x14ac:dyDescent="0.25">
      <c r="A15" s="36">
        <v>39814</v>
      </c>
      <c r="B15" s="37" t="s">
        <v>8</v>
      </c>
      <c r="C15" s="38">
        <v>200</v>
      </c>
      <c r="D15" s="39"/>
      <c r="E15" s="40"/>
      <c r="F15" s="39">
        <f>E15*0.175</f>
        <v>0</v>
      </c>
      <c r="G15" s="41" t="s">
        <v>23</v>
      </c>
      <c r="H15" s="42">
        <f>C15</f>
        <v>200</v>
      </c>
    </row>
    <row r="16" spans="1:13" x14ac:dyDescent="0.25">
      <c r="A16" s="36">
        <v>39815</v>
      </c>
      <c r="B16" s="37" t="s">
        <v>24</v>
      </c>
      <c r="C16" s="43">
        <v>1000</v>
      </c>
      <c r="D16" s="44">
        <f t="shared" ref="D16:D25" si="0">C16*0.19</f>
        <v>190</v>
      </c>
      <c r="E16" s="43"/>
      <c r="F16" s="44">
        <f t="shared" ref="F16:F25" si="1">E16*0.19</f>
        <v>0</v>
      </c>
      <c r="G16" s="45">
        <v>100</v>
      </c>
      <c r="H16" s="46">
        <f>H15+C16+D16-E16-F16</f>
        <v>1390</v>
      </c>
    </row>
    <row r="17" spans="1:8" x14ac:dyDescent="0.25">
      <c r="A17" s="36">
        <v>39816</v>
      </c>
      <c r="B17" s="37" t="s">
        <v>25</v>
      </c>
      <c r="C17" s="43">
        <v>100</v>
      </c>
      <c r="D17" s="44">
        <f t="shared" si="0"/>
        <v>19</v>
      </c>
      <c r="E17" s="43"/>
      <c r="F17" s="44">
        <f t="shared" si="1"/>
        <v>0</v>
      </c>
      <c r="G17" s="45">
        <v>100</v>
      </c>
      <c r="H17" s="46">
        <f t="shared" ref="H17:H25" si="2">H16+(C17+D17-E17-F17)</f>
        <v>1509</v>
      </c>
    </row>
    <row r="18" spans="1:8" x14ac:dyDescent="0.25">
      <c r="A18" s="36">
        <v>39817</v>
      </c>
      <c r="B18" s="37" t="s">
        <v>26</v>
      </c>
      <c r="C18" s="43"/>
      <c r="D18" s="44">
        <f t="shared" si="0"/>
        <v>0</v>
      </c>
      <c r="E18" s="43">
        <v>75</v>
      </c>
      <c r="F18" s="44">
        <f t="shared" si="1"/>
        <v>14.25</v>
      </c>
      <c r="G18" s="45">
        <v>10</v>
      </c>
      <c r="H18" s="46">
        <f t="shared" si="2"/>
        <v>1419.75</v>
      </c>
    </row>
    <row r="19" spans="1:8" x14ac:dyDescent="0.25">
      <c r="A19" s="36">
        <v>39818</v>
      </c>
      <c r="B19" s="37" t="s">
        <v>27</v>
      </c>
      <c r="C19" s="43"/>
      <c r="D19" s="44">
        <f t="shared" si="0"/>
        <v>0</v>
      </c>
      <c r="E19" s="43">
        <v>15</v>
      </c>
      <c r="F19" s="44">
        <f t="shared" si="1"/>
        <v>2.85</v>
      </c>
      <c r="G19" s="45">
        <v>50</v>
      </c>
      <c r="H19" s="46">
        <f t="shared" si="2"/>
        <v>1401.9</v>
      </c>
    </row>
    <row r="20" spans="1:8" x14ac:dyDescent="0.25">
      <c r="A20" s="47">
        <v>39839</v>
      </c>
      <c r="B20" s="48" t="s">
        <v>28</v>
      </c>
      <c r="C20" s="49"/>
      <c r="D20" s="50">
        <f t="shared" si="0"/>
        <v>0</v>
      </c>
      <c r="E20" s="49">
        <v>33</v>
      </c>
      <c r="F20" s="50">
        <f t="shared" si="1"/>
        <v>6.2700000000000005</v>
      </c>
      <c r="G20" s="51">
        <v>50</v>
      </c>
      <c r="H20" s="52">
        <f t="shared" si="2"/>
        <v>1362.63</v>
      </c>
    </row>
    <row r="21" spans="1:8" x14ac:dyDescent="0.25">
      <c r="A21" s="47">
        <v>39840</v>
      </c>
      <c r="B21" s="48"/>
      <c r="C21" s="49"/>
      <c r="D21" s="50">
        <f t="shared" si="0"/>
        <v>0</v>
      </c>
      <c r="E21" s="49"/>
      <c r="F21" s="50">
        <f t="shared" si="1"/>
        <v>0</v>
      </c>
      <c r="G21" s="51"/>
      <c r="H21" s="52">
        <f t="shared" si="2"/>
        <v>1362.63</v>
      </c>
    </row>
    <row r="22" spans="1:8" x14ac:dyDescent="0.25">
      <c r="A22" s="47">
        <v>39841</v>
      </c>
      <c r="B22" s="48" t="s">
        <v>26</v>
      </c>
      <c r="C22" s="49"/>
      <c r="D22" s="50">
        <f t="shared" si="0"/>
        <v>0</v>
      </c>
      <c r="E22" s="49">
        <v>112</v>
      </c>
      <c r="F22" s="50">
        <f t="shared" si="1"/>
        <v>21.28</v>
      </c>
      <c r="G22" s="51">
        <v>10</v>
      </c>
      <c r="H22" s="52">
        <f t="shared" si="2"/>
        <v>1229.3500000000001</v>
      </c>
    </row>
    <row r="23" spans="1:8" x14ac:dyDescent="0.25">
      <c r="A23" s="47">
        <v>39842</v>
      </c>
      <c r="B23" s="48"/>
      <c r="C23" s="49"/>
      <c r="D23" s="50">
        <f t="shared" si="0"/>
        <v>0</v>
      </c>
      <c r="E23" s="49"/>
      <c r="F23" s="50">
        <f t="shared" si="1"/>
        <v>0</v>
      </c>
      <c r="G23" s="51"/>
      <c r="H23" s="52">
        <f t="shared" si="2"/>
        <v>1229.3500000000001</v>
      </c>
    </row>
    <row r="24" spans="1:8" x14ac:dyDescent="0.25">
      <c r="A24" s="47">
        <v>39843</v>
      </c>
      <c r="B24" s="48" t="s">
        <v>24</v>
      </c>
      <c r="C24" s="49">
        <v>2500</v>
      </c>
      <c r="D24" s="50">
        <f t="shared" si="0"/>
        <v>475</v>
      </c>
      <c r="E24" s="49"/>
      <c r="F24" s="50">
        <f t="shared" si="1"/>
        <v>0</v>
      </c>
      <c r="G24" s="51">
        <v>100</v>
      </c>
      <c r="H24" s="52">
        <f t="shared" si="2"/>
        <v>4204.3500000000004</v>
      </c>
    </row>
    <row r="25" spans="1:8" ht="15.75" thickBot="1" x14ac:dyDescent="0.3">
      <c r="A25" s="47">
        <v>39844</v>
      </c>
      <c r="B25" s="48" t="s">
        <v>29</v>
      </c>
      <c r="C25" s="49"/>
      <c r="D25" s="50">
        <f t="shared" si="0"/>
        <v>0</v>
      </c>
      <c r="E25" s="49">
        <v>1000</v>
      </c>
      <c r="F25" s="50">
        <f t="shared" si="1"/>
        <v>190</v>
      </c>
      <c r="G25" s="51">
        <v>75</v>
      </c>
      <c r="H25" s="52">
        <f t="shared" si="2"/>
        <v>3014.3500000000004</v>
      </c>
    </row>
    <row r="26" spans="1:8" s="58" customFormat="1" ht="13.5" thickBot="1" x14ac:dyDescent="0.3">
      <c r="A26" s="53"/>
      <c r="B26" s="54"/>
      <c r="C26" s="55">
        <f>SUM(C15:C25)</f>
        <v>3800</v>
      </c>
      <c r="D26" s="55">
        <f>SUM(D15:D25)</f>
        <v>684</v>
      </c>
      <c r="E26" s="55">
        <f>SUM(E15:E25)</f>
        <v>1235</v>
      </c>
      <c r="F26" s="55">
        <f>SUM(F15:F25)</f>
        <v>234.65</v>
      </c>
      <c r="G26" s="56"/>
      <c r="H26" s="57">
        <f>H14</f>
        <v>3014.35</v>
      </c>
    </row>
    <row r="27" spans="1:8" s="63" customFormat="1" ht="12.75" x14ac:dyDescent="0.25">
      <c r="A27" s="59"/>
      <c r="B27" s="60"/>
      <c r="C27" s="61"/>
      <c r="D27" s="61"/>
      <c r="E27" s="61"/>
      <c r="F27" s="61"/>
      <c r="G27" s="62"/>
      <c r="H27" s="61"/>
    </row>
    <row r="28" spans="1:8" ht="15.75" x14ac:dyDescent="0.25">
      <c r="A28" s="64" t="s">
        <v>30</v>
      </c>
      <c r="B28" s="65"/>
      <c r="C28" s="65"/>
      <c r="D28" s="66" t="s">
        <v>31</v>
      </c>
      <c r="E28" s="67" t="s">
        <v>32</v>
      </c>
      <c r="F28" s="68">
        <v>100</v>
      </c>
      <c r="G28" s="69">
        <f>SUMIF(G16:G25,F28,C16:C25)</f>
        <v>3600</v>
      </c>
      <c r="H28"/>
    </row>
    <row r="29" spans="1:8" ht="15.75" x14ac:dyDescent="0.25">
      <c r="A29" s="64"/>
      <c r="B29" s="64"/>
      <c r="C29" s="65"/>
      <c r="D29" s="66" t="s">
        <v>33</v>
      </c>
      <c r="E29" s="67" t="s">
        <v>32</v>
      </c>
      <c r="F29" s="68">
        <v>50</v>
      </c>
      <c r="G29" s="70">
        <f>SUMIF(G16:G25,F29,E16:E25)</f>
        <v>48</v>
      </c>
      <c r="H29"/>
    </row>
    <row r="30" spans="1:8" ht="15.75" x14ac:dyDescent="0.25">
      <c r="A30" s="71"/>
      <c r="B30" s="71"/>
      <c r="C30" s="65"/>
      <c r="D30" s="66" t="s">
        <v>29</v>
      </c>
      <c r="E30" s="67" t="s">
        <v>32</v>
      </c>
      <c r="F30" s="68">
        <v>75</v>
      </c>
      <c r="G30" s="70">
        <f>SUMIF(G17:G26,F30,E17:E26)</f>
        <v>1000</v>
      </c>
      <c r="H30"/>
    </row>
    <row r="31" spans="1:8" ht="15.75" x14ac:dyDescent="0.25">
      <c r="A31" s="71"/>
      <c r="B31" s="71"/>
      <c r="C31" s="65"/>
      <c r="D31" s="66" t="s">
        <v>26</v>
      </c>
      <c r="E31" s="67" t="s">
        <v>32</v>
      </c>
      <c r="F31" s="68">
        <v>10</v>
      </c>
      <c r="G31" s="70">
        <f>SUMIF(G18:G28,F31,E18:E28)</f>
        <v>187</v>
      </c>
      <c r="H31"/>
    </row>
    <row r="32" spans="1:8" ht="15.75" x14ac:dyDescent="0.25">
      <c r="A32" s="71"/>
      <c r="B32" s="71"/>
      <c r="C32" s="65"/>
      <c r="D32" s="66" t="s">
        <v>34</v>
      </c>
      <c r="E32" s="67"/>
      <c r="F32" s="68"/>
      <c r="G32" s="68"/>
      <c r="H32"/>
    </row>
    <row r="33" spans="1:8" ht="19.5" thickBot="1" x14ac:dyDescent="0.3">
      <c r="C33" s="72" t="s">
        <v>0</v>
      </c>
    </row>
    <row r="34" spans="1:8" s="73" customFormat="1" ht="16.5" thickBot="1" x14ac:dyDescent="0.3">
      <c r="A34" s="96" t="s">
        <v>35</v>
      </c>
      <c r="B34" s="97"/>
      <c r="C34" s="97"/>
      <c r="D34" s="97"/>
      <c r="E34" s="97"/>
      <c r="F34" s="97"/>
      <c r="G34" s="97"/>
      <c r="H34" s="98"/>
    </row>
    <row r="35" spans="1:8" s="73" customFormat="1" ht="15.75" x14ac:dyDescent="0.25">
      <c r="A35" s="20" t="s">
        <v>1</v>
      </c>
      <c r="B35" s="21" t="s">
        <v>36</v>
      </c>
      <c r="C35" s="22"/>
      <c r="D35" s="23"/>
      <c r="E35" s="23"/>
      <c r="F35" s="23"/>
      <c r="G35" s="24"/>
      <c r="H35" s="25" t="s">
        <v>2</v>
      </c>
    </row>
    <row r="36" spans="1:8" s="73" customFormat="1" ht="15.75" x14ac:dyDescent="0.25">
      <c r="A36" s="26"/>
      <c r="B36" s="27"/>
      <c r="C36" s="28" t="s">
        <v>3</v>
      </c>
      <c r="D36" s="29"/>
      <c r="E36" s="28" t="s">
        <v>4</v>
      </c>
      <c r="F36" s="29"/>
      <c r="G36" s="30"/>
      <c r="H36" s="99">
        <f>C49+D49-E49-F49</f>
        <v>1824.35</v>
      </c>
    </row>
    <row r="37" spans="1:8" s="73" customFormat="1" ht="15.75" x14ac:dyDescent="0.25">
      <c r="A37" s="31" t="s">
        <v>5</v>
      </c>
      <c r="B37" s="32" t="s">
        <v>6</v>
      </c>
      <c r="C37" s="33" t="s">
        <v>7</v>
      </c>
      <c r="D37" s="34" t="s">
        <v>21</v>
      </c>
      <c r="E37" s="33" t="s">
        <v>7</v>
      </c>
      <c r="F37" s="34" t="s">
        <v>21</v>
      </c>
      <c r="G37" s="35" t="s">
        <v>37</v>
      </c>
      <c r="H37" s="100"/>
    </row>
    <row r="38" spans="1:8" x14ac:dyDescent="0.25">
      <c r="A38" s="47">
        <v>39814</v>
      </c>
      <c r="B38" s="74" t="s">
        <v>8</v>
      </c>
      <c r="C38" s="75">
        <v>200</v>
      </c>
      <c r="D38" s="76"/>
      <c r="E38" s="77"/>
      <c r="F38" s="76"/>
      <c r="G38" s="78" t="s">
        <v>23</v>
      </c>
      <c r="H38" s="79">
        <f>C38</f>
        <v>200</v>
      </c>
    </row>
    <row r="39" spans="1:8" x14ac:dyDescent="0.25">
      <c r="A39" s="47">
        <v>39815</v>
      </c>
      <c r="B39" s="80" t="s">
        <v>24</v>
      </c>
      <c r="C39" s="81">
        <v>1000</v>
      </c>
      <c r="D39" s="82">
        <f>C39*0.19</f>
        <v>190</v>
      </c>
      <c r="E39" s="81">
        <v>1000</v>
      </c>
      <c r="F39" s="82">
        <f>E39*0.19</f>
        <v>190</v>
      </c>
      <c r="G39" s="83">
        <v>75</v>
      </c>
      <c r="H39" s="84"/>
    </row>
    <row r="40" spans="1:8" x14ac:dyDescent="0.25">
      <c r="A40" s="47">
        <v>39816</v>
      </c>
      <c r="B40" s="80" t="s">
        <v>25</v>
      </c>
      <c r="C40" s="81">
        <v>100</v>
      </c>
      <c r="D40" s="82">
        <f t="shared" ref="D40:D48" si="3">C40*0.19</f>
        <v>19</v>
      </c>
      <c r="E40" s="81"/>
      <c r="F40" s="82">
        <f t="shared" ref="F40:F48" si="4">E40*0.19</f>
        <v>0</v>
      </c>
      <c r="G40" s="83">
        <v>100</v>
      </c>
      <c r="H40" s="84"/>
    </row>
    <row r="41" spans="1:8" x14ac:dyDescent="0.25">
      <c r="A41" s="47">
        <v>39817</v>
      </c>
      <c r="B41" s="80" t="s">
        <v>26</v>
      </c>
      <c r="C41" s="81"/>
      <c r="D41" s="82">
        <f>C41*0.19</f>
        <v>0</v>
      </c>
      <c r="E41" s="81">
        <v>75</v>
      </c>
      <c r="F41" s="82">
        <f>E41*0.19</f>
        <v>14.25</v>
      </c>
      <c r="G41" s="83">
        <v>10</v>
      </c>
      <c r="H41" s="84"/>
    </row>
    <row r="42" spans="1:8" x14ac:dyDescent="0.25">
      <c r="A42" s="47">
        <v>39818</v>
      </c>
      <c r="B42" s="80" t="s">
        <v>27</v>
      </c>
      <c r="C42" s="81"/>
      <c r="D42" s="82">
        <f t="shared" si="3"/>
        <v>0</v>
      </c>
      <c r="E42" s="81">
        <v>15</v>
      </c>
      <c r="F42" s="82">
        <f t="shared" si="4"/>
        <v>2.85</v>
      </c>
      <c r="G42" s="83">
        <v>50</v>
      </c>
      <c r="H42" s="84"/>
    </row>
    <row r="43" spans="1:8" x14ac:dyDescent="0.25">
      <c r="A43" s="47">
        <v>39839</v>
      </c>
      <c r="B43" s="80" t="s">
        <v>28</v>
      </c>
      <c r="C43" s="81"/>
      <c r="D43" s="82">
        <f t="shared" si="3"/>
        <v>0</v>
      </c>
      <c r="E43" s="81">
        <v>33</v>
      </c>
      <c r="F43" s="82">
        <f t="shared" si="4"/>
        <v>6.2700000000000005</v>
      </c>
      <c r="G43" s="83">
        <v>50</v>
      </c>
      <c r="H43" s="84"/>
    </row>
    <row r="44" spans="1:8" x14ac:dyDescent="0.25">
      <c r="A44" s="47">
        <v>39840</v>
      </c>
      <c r="B44" s="80"/>
      <c r="C44" s="81"/>
      <c r="D44" s="82">
        <f t="shared" si="3"/>
        <v>0</v>
      </c>
      <c r="E44" s="81"/>
      <c r="F44" s="82">
        <f t="shared" si="4"/>
        <v>0</v>
      </c>
      <c r="G44" s="83"/>
      <c r="H44" s="84"/>
    </row>
    <row r="45" spans="1:8" x14ac:dyDescent="0.25">
      <c r="A45" s="47">
        <v>39841</v>
      </c>
      <c r="B45" s="80" t="s">
        <v>26</v>
      </c>
      <c r="C45" s="81"/>
      <c r="D45" s="82">
        <f t="shared" si="3"/>
        <v>0</v>
      </c>
      <c r="E45" s="81">
        <v>112</v>
      </c>
      <c r="F45" s="82">
        <f t="shared" si="4"/>
        <v>21.28</v>
      </c>
      <c r="G45" s="83">
        <v>10</v>
      </c>
      <c r="H45" s="84"/>
    </row>
    <row r="46" spans="1:8" x14ac:dyDescent="0.25">
      <c r="A46" s="47">
        <v>39842</v>
      </c>
      <c r="B46" s="80"/>
      <c r="C46" s="81"/>
      <c r="D46" s="82">
        <f t="shared" si="3"/>
        <v>0</v>
      </c>
      <c r="E46" s="81"/>
      <c r="F46" s="82">
        <f t="shared" si="4"/>
        <v>0</v>
      </c>
      <c r="G46" s="83"/>
      <c r="H46" s="84"/>
    </row>
    <row r="47" spans="1:8" x14ac:dyDescent="0.25">
      <c r="A47" s="47">
        <v>39843</v>
      </c>
      <c r="B47" s="80" t="s">
        <v>24</v>
      </c>
      <c r="C47" s="81">
        <v>2500</v>
      </c>
      <c r="D47" s="82">
        <f t="shared" si="3"/>
        <v>475</v>
      </c>
      <c r="E47" s="81"/>
      <c r="F47" s="82">
        <f t="shared" si="4"/>
        <v>0</v>
      </c>
      <c r="G47" s="83">
        <v>100</v>
      </c>
      <c r="H47" s="84"/>
    </row>
    <row r="48" spans="1:8" ht="15.75" thickBot="1" x14ac:dyDescent="0.3">
      <c r="A48" s="47">
        <v>39844</v>
      </c>
      <c r="B48" s="80" t="s">
        <v>29</v>
      </c>
      <c r="C48" s="81"/>
      <c r="D48" s="82">
        <f t="shared" si="3"/>
        <v>0</v>
      </c>
      <c r="E48" s="81">
        <v>1000</v>
      </c>
      <c r="F48" s="82">
        <f t="shared" si="4"/>
        <v>190</v>
      </c>
      <c r="G48" s="83">
        <v>75</v>
      </c>
      <c r="H48" s="84"/>
    </row>
    <row r="49" spans="1:8" s="88" customFormat="1" ht="15.75" thickBot="1" x14ac:dyDescent="0.3">
      <c r="A49" s="85"/>
      <c r="B49" s="54"/>
      <c r="C49" s="55">
        <f>SUM(C38:C48)</f>
        <v>3800</v>
      </c>
      <c r="D49" s="55">
        <f>SUM(D38:D48)</f>
        <v>684</v>
      </c>
      <c r="E49" s="55">
        <f>SUM(E38:E48)</f>
        <v>2235</v>
      </c>
      <c r="F49" s="55">
        <f>SUM(F38:F48)</f>
        <v>424.65</v>
      </c>
      <c r="G49" s="86"/>
      <c r="H49" s="87">
        <f>H36</f>
        <v>1824.35</v>
      </c>
    </row>
    <row r="50" spans="1:8" s="91" customFormat="1" x14ac:dyDescent="0.25">
      <c r="A50" s="89"/>
      <c r="B50" s="60"/>
      <c r="C50" s="61"/>
      <c r="D50" s="61"/>
      <c r="E50" s="61"/>
      <c r="F50" s="61"/>
      <c r="G50" s="62"/>
      <c r="H50" s="90"/>
    </row>
    <row r="51" spans="1:8" ht="15.75" x14ac:dyDescent="0.25">
      <c r="A51" s="64" t="s">
        <v>30</v>
      </c>
      <c r="B51" s="65"/>
      <c r="C51" s="65"/>
      <c r="D51" s="66" t="s">
        <v>31</v>
      </c>
      <c r="E51" s="67" t="s">
        <v>32</v>
      </c>
      <c r="F51" s="68">
        <v>100</v>
      </c>
      <c r="G51" s="69"/>
      <c r="H51" s="90"/>
    </row>
    <row r="52" spans="1:8" ht="15.75" x14ac:dyDescent="0.25">
      <c r="A52" s="64"/>
      <c r="B52" s="64"/>
      <c r="C52" s="65"/>
      <c r="D52" s="66" t="s">
        <v>33</v>
      </c>
      <c r="E52" s="67" t="s">
        <v>32</v>
      </c>
      <c r="F52" s="68">
        <v>50</v>
      </c>
      <c r="G52" s="70"/>
      <c r="H52" s="90"/>
    </row>
    <row r="53" spans="1:8" ht="15.75" x14ac:dyDescent="0.25">
      <c r="A53" s="71"/>
      <c r="B53" s="71"/>
      <c r="C53" s="65"/>
      <c r="D53" s="66" t="s">
        <v>29</v>
      </c>
      <c r="E53" s="67" t="s">
        <v>32</v>
      </c>
      <c r="F53" s="68">
        <v>75</v>
      </c>
      <c r="G53" s="70"/>
      <c r="H53" s="90"/>
    </row>
    <row r="54" spans="1:8" ht="15.75" x14ac:dyDescent="0.25">
      <c r="A54" s="71"/>
      <c r="B54" s="71"/>
      <c r="C54" s="65"/>
      <c r="D54" s="66" t="s">
        <v>26</v>
      </c>
      <c r="E54" s="67" t="s">
        <v>32</v>
      </c>
      <c r="F54" s="68">
        <v>10</v>
      </c>
      <c r="G54" s="70"/>
      <c r="H54" s="90"/>
    </row>
    <row r="55" spans="1:8" s="92" customFormat="1" ht="14.25" customHeight="1" x14ac:dyDescent="0.25">
      <c r="A55" s="71"/>
      <c r="B55" s="71"/>
      <c r="C55" s="65"/>
      <c r="D55" s="66"/>
      <c r="E55" s="67"/>
      <c r="F55" s="68"/>
      <c r="G55" s="68"/>
      <c r="H55" s="90"/>
    </row>
    <row r="56" spans="1:8" x14ac:dyDescent="0.25">
      <c r="G56" s="93"/>
      <c r="H56" s="93"/>
    </row>
    <row r="57" spans="1:8" x14ac:dyDescent="0.25">
      <c r="G57" s="93"/>
      <c r="H57" s="93"/>
    </row>
    <row r="74" spans="4:4" x14ac:dyDescent="0.25">
      <c r="D74" s="94"/>
    </row>
  </sheetData>
  <mergeCells count="5">
    <mergeCell ref="A1:H1"/>
    <mergeCell ref="A11:H11"/>
    <mergeCell ref="H13:H14"/>
    <mergeCell ref="A34:H34"/>
    <mergeCell ref="H36:H37"/>
  </mergeCells>
  <printOptions horizontalCentered="1"/>
  <pageMargins left="3.937007874015748E-2" right="0" top="0" bottom="0" header="7.874015748031496E-2" footer="0.31496062992125984"/>
  <pageSetup paperSize="9" scale="83" orientation="portrait" r:id="rId1"/>
  <headerFooter alignWithMargins="0"/>
  <colBreaks count="1" manualBreakCount="1">
    <brk id="8" max="53" man="1"/>
  </colBreaks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4</xdr:col>
                <xdr:colOff>114300</xdr:colOff>
                <xdr:row>2</xdr:row>
                <xdr:rowOff>114300</xdr:rowOff>
              </from>
              <to>
                <xdr:col>4</xdr:col>
                <xdr:colOff>114300</xdr:colOff>
                <xdr:row>2</xdr:row>
                <xdr:rowOff>114300</xdr:rowOff>
              </to>
            </anchor>
          </objectPr>
        </oleObject>
      </mc:Choice>
      <mc:Fallback>
        <oleObject progId="PBrush" shapeId="6145" r:id="rId4"/>
      </mc:Fallback>
    </mc:AlternateContent>
    <mc:AlternateContent xmlns:mc="http://schemas.openxmlformats.org/markup-compatibility/2006">
      <mc:Choice Requires="x14">
        <oleObject progId="PBrush" shapeId="6146" r:id="rId6">
          <objectPr defaultSize="0" autoPict="0" r:id="rId5">
            <anchor moveWithCells="1" sizeWithCells="1">
              <from>
                <xdr:col>4</xdr:col>
                <xdr:colOff>114300</xdr:colOff>
                <xdr:row>2</xdr:row>
                <xdr:rowOff>114300</xdr:rowOff>
              </from>
              <to>
                <xdr:col>4</xdr:col>
                <xdr:colOff>114300</xdr:colOff>
                <xdr:row>2</xdr:row>
                <xdr:rowOff>114300</xdr:rowOff>
              </to>
            </anchor>
          </objectPr>
        </oleObject>
      </mc:Choice>
      <mc:Fallback>
        <oleObject progId="PBrush" shapeId="614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Opdr.9 SOM.ALS</vt:lpstr>
      <vt:lpstr>'Opdr.9 SOM.ALS'!Afdrukbereik</vt:lpstr>
    </vt:vector>
  </TitlesOfParts>
  <Company>Den Spike Unattendeds © 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dcterms:created xsi:type="dcterms:W3CDTF">2016-12-28T13:57:00Z</dcterms:created>
  <dcterms:modified xsi:type="dcterms:W3CDTF">2017-01-05T08:35:00Z</dcterms:modified>
</cp:coreProperties>
</file>