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aerning opdrachten\Excel\Excel gevorderden\"/>
    </mc:Choice>
  </mc:AlternateContent>
  <bookViews>
    <workbookView xWindow="0" yWindow="0" windowWidth="21600" windowHeight="9510"/>
  </bookViews>
  <sheets>
    <sheet name="SOM.ALS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SOM.ALS!$A$1:$I$55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hidden="1">#REF!</definedName>
    <definedName name="uitgaven">'[3]Blok 5 Autosom'!#REF!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8" l="1"/>
  <c r="D50" i="8"/>
  <c r="C50" i="8"/>
  <c r="F49" i="8"/>
  <c r="D49" i="8"/>
  <c r="F48" i="8"/>
  <c r="D48" i="8"/>
  <c r="F47" i="8"/>
  <c r="D47" i="8"/>
  <c r="F46" i="8"/>
  <c r="D46" i="8"/>
  <c r="F45" i="8"/>
  <c r="D45" i="8"/>
  <c r="F44" i="8"/>
  <c r="D44" i="8"/>
  <c r="F43" i="8"/>
  <c r="D43" i="8"/>
  <c r="F42" i="8"/>
  <c r="D42" i="8"/>
  <c r="F41" i="8"/>
  <c r="D41" i="8"/>
  <c r="F40" i="8"/>
  <c r="F50" i="8" s="1"/>
  <c r="D40" i="8"/>
  <c r="H39" i="8"/>
  <c r="G32" i="8"/>
  <c r="H32" i="8" s="1"/>
  <c r="H31" i="8"/>
  <c r="G31" i="8"/>
  <c r="I31" i="8" s="1"/>
  <c r="G30" i="8"/>
  <c r="H30" i="8" s="1"/>
  <c r="H29" i="8"/>
  <c r="G29" i="8"/>
  <c r="I29" i="8" s="1"/>
  <c r="E28" i="8"/>
  <c r="C28" i="8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D28" i="8" s="1"/>
  <c r="H17" i="8"/>
  <c r="F17" i="8"/>
  <c r="F28" i="8" s="1"/>
  <c r="H16" i="8" l="1"/>
  <c r="H28" i="8" s="1"/>
  <c r="H37" i="8"/>
  <c r="H50" i="8" s="1"/>
  <c r="H18" i="8"/>
  <c r="H19" i="8" s="1"/>
  <c r="H20" i="8" s="1"/>
  <c r="H21" i="8" s="1"/>
  <c r="H22" i="8" s="1"/>
  <c r="H23" i="8" s="1"/>
  <c r="H24" i="8" s="1"/>
  <c r="H25" i="8" s="1"/>
  <c r="H26" i="8" s="1"/>
  <c r="H27" i="8" s="1"/>
  <c r="I30" i="8"/>
  <c r="I32" i="8"/>
</calcChain>
</file>

<file path=xl/sharedStrings.xml><?xml version="1.0" encoding="utf-8"?>
<sst xmlns="http://schemas.openxmlformats.org/spreadsheetml/2006/main" count="84" uniqueCount="44">
  <si>
    <t>Excel cursus  gevorderd</t>
  </si>
  <si>
    <t>Voorbeeld</t>
  </si>
  <si>
    <t>Opdracht</t>
  </si>
  <si>
    <t>Functie SOM.ALS</t>
  </si>
  <si>
    <t>Functie SOM.ALS grote hoeveelheid bedragen overzichtelijk maken</t>
  </si>
  <si>
    <t>Maak in  het kasboek een overzicht van de ontvangsten en uitgaven in cel zichtbaar</t>
  </si>
  <si>
    <t>Typ = in de cel G51 en voer de functie SOM.ALS in</t>
  </si>
  <si>
    <r>
      <t xml:space="preserve">Selecteer in het venster </t>
    </r>
    <r>
      <rPr>
        <b/>
        <sz val="12"/>
        <rFont val="Calibri"/>
        <family val="2"/>
      </rPr>
      <t>Bereik</t>
    </r>
    <r>
      <rPr>
        <sz val="12"/>
        <rFont val="Calibri"/>
        <family val="2"/>
      </rPr>
      <t xml:space="preserve"> de code reeks van G kolom van de codes</t>
    </r>
  </si>
  <si>
    <r>
      <t xml:space="preserve">Het </t>
    </r>
    <r>
      <rPr>
        <b/>
        <sz val="12"/>
        <rFont val="Calibri"/>
        <family val="2"/>
      </rPr>
      <t>Criterium</t>
    </r>
    <r>
      <rPr>
        <sz val="12"/>
        <rFont val="Calibri"/>
        <family val="2"/>
      </rPr>
      <t xml:space="preserve"> is de code die bij de uitgave of ontvangsten hoort ( F51 )</t>
    </r>
  </si>
  <si>
    <r>
      <rPr>
        <b/>
        <sz val="12"/>
        <rFont val="Calibri"/>
        <family val="2"/>
      </rPr>
      <t>Optelbereik</t>
    </r>
    <r>
      <rPr>
        <sz val="12"/>
        <rFont val="Calibri"/>
        <family val="2"/>
      </rPr>
      <t xml:space="preserve"> is de reeks met de bijbehorende bedragen in de C kolom Ontvangsten</t>
    </r>
  </si>
  <si>
    <t xml:space="preserve">Herhaal de Functie ook voor de Uitgaves </t>
  </si>
  <si>
    <t>Bereken de BTW in kolom H en het totaal incl. bedrag in kolom I</t>
  </si>
  <si>
    <t xml:space="preserve">  Voorbeeld Kasboek </t>
  </si>
  <si>
    <t>Periode:</t>
  </si>
  <si>
    <t>dec 2015</t>
  </si>
  <si>
    <t>Saldo</t>
  </si>
  <si>
    <t>ONTVANGSTEN</t>
  </si>
  <si>
    <t>UITGAVEN</t>
  </si>
  <si>
    <t>Datum</t>
  </si>
  <si>
    <t>Omschrijving</t>
  </si>
  <si>
    <t>bedrag</t>
  </si>
  <si>
    <t>BTW</t>
  </si>
  <si>
    <t>Code nummer</t>
  </si>
  <si>
    <t>Saldo vorige maand</t>
  </si>
  <si>
    <t>onderwerpen</t>
  </si>
  <si>
    <t>Loon</t>
  </si>
  <si>
    <t>verkoop</t>
  </si>
  <si>
    <t>Advertenties</t>
  </si>
  <si>
    <t>kantoorbenodigheden</t>
  </si>
  <si>
    <t>muis</t>
  </si>
  <si>
    <t>Belasting</t>
  </si>
  <si>
    <t>Totaal incl.</t>
  </si>
  <si>
    <t>globaal overzicht meeste uitgaves en inkomsten</t>
  </si>
  <si>
    <t>inkomsten</t>
  </si>
  <si>
    <t>code</t>
  </si>
  <si>
    <t>kleine uitgaves</t>
  </si>
  <si>
    <t>Bedrag</t>
  </si>
  <si>
    <t>excl.</t>
  </si>
  <si>
    <t>incl.</t>
  </si>
  <si>
    <t xml:space="preserve">Kasboek </t>
  </si>
  <si>
    <t>Dec 2015</t>
  </si>
  <si>
    <t>Code nr</t>
  </si>
  <si>
    <t>Totaal inc.</t>
  </si>
  <si>
    <t>Excl.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</si>
</sst>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4"/>
      <color indexed="9"/>
      <name val="Calibri"/>
      <family val="2"/>
    </font>
    <font>
      <sz val="14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hadow/>
      <sz val="2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6"/>
      <color indexed="9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i/>
      <sz val="9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color indexed="1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i/>
      <sz val="8"/>
      <color indexed="18"/>
      <name val="Calibri"/>
      <family val="2"/>
    </font>
    <font>
      <i/>
      <sz val="9"/>
      <color indexed="18"/>
      <name val="Calibri"/>
      <family val="2"/>
    </font>
    <font>
      <b/>
      <sz val="10"/>
      <color indexed="18"/>
      <name val="Arial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rgb="FFFF0000"/>
      <name val="Calibri"/>
      <family val="2"/>
    </font>
    <font>
      <sz val="10"/>
      <color indexed="10"/>
      <name val="Calibri"/>
      <family val="2"/>
    </font>
    <font>
      <i/>
      <sz val="10"/>
      <color indexed="18"/>
      <name val="Calibri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FFE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56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4" fillId="0" borderId="0"/>
    <xf numFmtId="0" fontId="1" fillId="0" borderId="0"/>
    <xf numFmtId="43" fontId="9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49" fontId="20" fillId="7" borderId="15" xfId="0" applyNumberFormat="1" applyFont="1" applyFill="1" applyBorder="1" applyAlignment="1">
      <alignment horizontal="left" vertical="center"/>
    </xf>
    <xf numFmtId="0" fontId="21" fillId="7" borderId="15" xfId="0" applyFont="1" applyFill="1" applyBorder="1" applyAlignment="1">
      <alignment horizontal="left" vertical="center"/>
    </xf>
    <xf numFmtId="0" fontId="21" fillId="7" borderId="15" xfId="0" applyFont="1" applyFill="1" applyBorder="1" applyAlignment="1">
      <alignment horizontal="centerContinuous" vertical="center"/>
    </xf>
    <xf numFmtId="0" fontId="21" fillId="7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Continuous" vertical="center"/>
    </xf>
    <xf numFmtId="0" fontId="17" fillId="6" borderId="6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left" vertical="center"/>
    </xf>
    <xf numFmtId="0" fontId="17" fillId="6" borderId="17" xfId="0" applyFont="1" applyFill="1" applyBorder="1" applyAlignment="1">
      <alignment horizontal="centerContinuous" vertical="center"/>
    </xf>
    <xf numFmtId="0" fontId="17" fillId="6" borderId="18" xfId="0" applyFont="1" applyFill="1" applyBorder="1" applyAlignment="1">
      <alignment horizontal="centerContinuous" vertical="center"/>
    </xf>
    <xf numFmtId="0" fontId="22" fillId="6" borderId="8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left" vertical="center"/>
    </xf>
    <xf numFmtId="0" fontId="17" fillId="6" borderId="19" xfId="0" applyFont="1" applyFill="1" applyBorder="1" applyAlignment="1">
      <alignment horizontal="left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6" fontId="24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44" fontId="25" fillId="6" borderId="7" xfId="1" applyFont="1" applyFill="1" applyBorder="1" applyAlignment="1">
      <alignment vertical="center"/>
    </xf>
    <xf numFmtId="44" fontId="26" fillId="6" borderId="2" xfId="1" applyFont="1" applyFill="1" applyBorder="1" applyAlignment="1">
      <alignment vertical="center"/>
    </xf>
    <xf numFmtId="44" fontId="26" fillId="6" borderId="7" xfId="1" applyFont="1" applyFill="1" applyBorder="1" applyAlignment="1">
      <alignment vertical="center"/>
    </xf>
    <xf numFmtId="0" fontId="27" fillId="6" borderId="7" xfId="0" applyFont="1" applyFill="1" applyBorder="1" applyAlignment="1">
      <alignment horizontal="center" vertical="center"/>
    </xf>
    <xf numFmtId="44" fontId="26" fillId="6" borderId="24" xfId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4" fontId="26" fillId="0" borderId="23" xfId="1" applyFont="1" applyBorder="1" applyAlignment="1">
      <alignment vertical="center"/>
    </xf>
    <xf numFmtId="44" fontId="26" fillId="0" borderId="25" xfId="1" applyFont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44" fontId="26" fillId="0" borderId="26" xfId="1" applyFont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0" fontId="17" fillId="2" borderId="28" xfId="0" applyFont="1" applyFill="1" applyBorder="1" applyAlignment="1">
      <alignment horizontal="right" vertical="center"/>
    </xf>
    <xf numFmtId="44" fontId="17" fillId="9" borderId="29" xfId="1" applyFont="1" applyFill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44" fontId="17" fillId="4" borderId="3" xfId="1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5" fillId="6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0" fillId="6" borderId="0" xfId="0" applyFill="1" applyBorder="1" applyAlignment="1" applyProtection="1">
      <alignment horizontal="right" vertical="center"/>
    </xf>
    <xf numFmtId="0" fontId="15" fillId="6" borderId="0" xfId="0" applyFont="1" applyFill="1" applyBorder="1" applyAlignment="1" applyProtection="1">
      <alignment horizontal="right" vertical="center"/>
    </xf>
    <xf numFmtId="0" fontId="29" fillId="6" borderId="0" xfId="0" applyFont="1" applyFill="1" applyBorder="1" applyAlignment="1" applyProtection="1">
      <alignment horizontal="center" vertical="center"/>
    </xf>
    <xf numFmtId="164" fontId="0" fillId="10" borderId="0" xfId="0" applyNumberFormat="1" applyFill="1" applyBorder="1" applyAlignment="1" applyProtection="1">
      <alignment vertical="center"/>
      <protection hidden="1"/>
    </xf>
    <xf numFmtId="164" fontId="30" fillId="8" borderId="0" xfId="0" applyNumberFormat="1" applyFont="1" applyFill="1" applyBorder="1" applyAlignment="1" applyProtection="1">
      <alignment vertical="center"/>
      <protection hidden="1"/>
    </xf>
    <xf numFmtId="164" fontId="31" fillId="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7" fillId="0" borderId="23" xfId="0" applyFont="1" applyBorder="1" applyAlignment="1">
      <alignment vertical="center"/>
    </xf>
    <xf numFmtId="44" fontId="33" fillId="6" borderId="7" xfId="1" applyFont="1" applyFill="1" applyBorder="1" applyAlignment="1">
      <alignment vertical="center"/>
    </xf>
    <xf numFmtId="44" fontId="11" fillId="6" borderId="2" xfId="1" applyFont="1" applyFill="1" applyBorder="1" applyAlignment="1">
      <alignment vertical="center"/>
    </xf>
    <xf numFmtId="44" fontId="11" fillId="6" borderId="7" xfId="1" applyFont="1" applyFill="1" applyBorder="1" applyAlignment="1">
      <alignment vertical="center"/>
    </xf>
    <xf numFmtId="0" fontId="34" fillId="6" borderId="7" xfId="0" applyFont="1" applyFill="1" applyBorder="1" applyAlignment="1">
      <alignment horizontal="center" vertical="center"/>
    </xf>
    <xf numFmtId="4" fontId="11" fillId="6" borderId="24" xfId="0" applyNumberFormat="1" applyFont="1" applyFill="1" applyBorder="1" applyAlignment="1">
      <alignment vertical="center"/>
    </xf>
    <xf numFmtId="0" fontId="11" fillId="0" borderId="23" xfId="0" applyFont="1" applyBorder="1" applyAlignment="1">
      <alignment vertical="center"/>
    </xf>
    <xf numFmtId="44" fontId="11" fillId="0" borderId="23" xfId="1" applyFont="1" applyBorder="1" applyAlignment="1">
      <alignment vertical="center"/>
    </xf>
    <xf numFmtId="44" fontId="11" fillId="0" borderId="25" xfId="1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4" fontId="11" fillId="0" borderId="26" xfId="0" applyNumberFormat="1" applyFont="1" applyBorder="1" applyAlignment="1">
      <alignment vertical="center"/>
    </xf>
    <xf numFmtId="0" fontId="23" fillId="2" borderId="27" xfId="0" applyFont="1" applyFill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4" fontId="17" fillId="4" borderId="32" xfId="0" applyNumberFormat="1" applyFont="1" applyFill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4" fontId="23" fillId="8" borderId="9" xfId="0" applyNumberFormat="1" applyFont="1" applyFill="1" applyBorder="1" applyAlignment="1">
      <alignment horizontal="center" vertical="center"/>
    </xf>
    <xf numFmtId="4" fontId="23" fillId="8" borderId="5" xfId="0" applyNumberFormat="1" applyFont="1" applyFill="1" applyBorder="1" applyAlignment="1">
      <alignment horizontal="center" vertical="center"/>
    </xf>
  </cellXfs>
  <cellStyles count="5">
    <cellStyle name="Komma 3" xfId="4"/>
    <cellStyle name="Normaal 2" xfId="3"/>
    <cellStyle name="Standaard" xfId="0" builtinId="0"/>
    <cellStyle name="Standaard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3</xdr:row>
          <xdr:rowOff>114300</xdr:rowOff>
        </xdr:from>
        <xdr:to>
          <xdr:col>4</xdr:col>
          <xdr:colOff>114300</xdr:colOff>
          <xdr:row>3</xdr:row>
          <xdr:rowOff>114300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B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3</xdr:row>
          <xdr:rowOff>114300</xdr:rowOff>
        </xdr:from>
        <xdr:to>
          <xdr:col>4</xdr:col>
          <xdr:colOff>114300</xdr:colOff>
          <xdr:row>3</xdr:row>
          <xdr:rowOff>114300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xmlns="" id="{00000000-0008-0000-0B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504824</xdr:colOff>
      <xdr:row>4</xdr:row>
      <xdr:rowOff>19050</xdr:rowOff>
    </xdr:from>
    <xdr:to>
      <xdr:col>9</xdr:col>
      <xdr:colOff>10822</xdr:colOff>
      <xdr:row>10</xdr:row>
      <xdr:rowOff>181663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xmlns="" id="{CDCE9515-0F7D-4DB5-A0A7-A68F096CA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099" y="1657350"/>
          <a:ext cx="2353973" cy="1391338"/>
        </a:xfrm>
        <a:prstGeom prst="rect">
          <a:avLst/>
        </a:prstGeom>
      </xdr:spPr>
    </xdr:pic>
    <xdr:clientData/>
  </xdr:twoCellAnchor>
  <xdr:twoCellAnchor>
    <xdr:from>
      <xdr:col>2</xdr:col>
      <xdr:colOff>590550</xdr:colOff>
      <xdr:row>4</xdr:row>
      <xdr:rowOff>109537</xdr:rowOff>
    </xdr:from>
    <xdr:to>
      <xdr:col>5</xdr:col>
      <xdr:colOff>523875</xdr:colOff>
      <xdr:row>4</xdr:row>
      <xdr:rowOff>190500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xmlns="" id="{A1D8F45E-9717-440F-B78D-372F0BFD989E}"/>
            </a:ext>
          </a:extLst>
        </xdr:cNvPr>
        <xdr:cNvCxnSpPr/>
      </xdr:nvCxnSpPr>
      <xdr:spPr>
        <a:xfrm>
          <a:off x="3867150" y="1747837"/>
          <a:ext cx="1905000" cy="809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N74"/>
  <sheetViews>
    <sheetView showGridLines="0" tabSelected="1" zoomScaleNormal="100" zoomScaleSheetLayoutView="100" workbookViewId="0">
      <selection activeCell="L11" sqref="L11"/>
    </sheetView>
  </sheetViews>
  <sheetFormatPr defaultColWidth="9" defaultRowHeight="15" x14ac:dyDescent="0.25"/>
  <cols>
    <col min="1" max="1" width="7.85546875" style="5" customWidth="1"/>
    <col min="2" max="2" width="41.28515625" style="1" customWidth="1"/>
    <col min="3" max="5" width="9.85546875" style="1" customWidth="1"/>
    <col min="6" max="6" width="10.5703125" style="1" customWidth="1"/>
    <col min="7" max="7" width="10.85546875" style="1" customWidth="1"/>
    <col min="8" max="8" width="9.85546875" style="1" customWidth="1"/>
    <col min="9" max="9" width="11.42578125" style="1" customWidth="1"/>
    <col min="10" max="16384" width="9" style="1"/>
  </cols>
  <sheetData>
    <row r="1" spans="1:14" s="8" customFormat="1" ht="64.5" customHeight="1" thickBot="1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7"/>
      <c r="K1" s="7"/>
      <c r="L1" s="7"/>
      <c r="M1" s="7"/>
      <c r="N1" s="7"/>
    </row>
    <row r="2" spans="1:14" ht="27.75" customHeight="1" thickTop="1" x14ac:dyDescent="0.25">
      <c r="A2" s="89" t="s">
        <v>3</v>
      </c>
      <c r="B2" s="89"/>
      <c r="C2" s="89"/>
      <c r="D2" s="89"/>
      <c r="E2" s="89"/>
      <c r="F2" s="89"/>
      <c r="G2" s="89"/>
      <c r="H2" s="89"/>
    </row>
    <row r="3" spans="1:14" s="3" customFormat="1" ht="21" x14ac:dyDescent="0.25">
      <c r="A3" s="2" t="s">
        <v>4</v>
      </c>
      <c r="B3" s="10"/>
      <c r="C3" s="10"/>
      <c r="D3" s="10"/>
      <c r="E3" s="10"/>
      <c r="F3" s="10"/>
      <c r="G3" s="10"/>
      <c r="H3" s="10"/>
      <c r="I3" s="10"/>
    </row>
    <row r="4" spans="1:14" s="14" customFormat="1" ht="15.75" x14ac:dyDescent="0.25">
      <c r="A4" s="13">
        <v>1</v>
      </c>
      <c r="B4" s="9" t="s">
        <v>5</v>
      </c>
      <c r="C4" s="4"/>
      <c r="D4" s="4"/>
      <c r="E4" s="4"/>
      <c r="F4" s="4"/>
      <c r="G4" s="4"/>
      <c r="H4" s="4"/>
    </row>
    <row r="5" spans="1:14" s="14" customFormat="1" ht="15.75" x14ac:dyDescent="0.25">
      <c r="A5" s="13">
        <v>2</v>
      </c>
      <c r="B5" s="9" t="s">
        <v>6</v>
      </c>
      <c r="C5" s="4"/>
      <c r="D5" s="4"/>
      <c r="E5" s="4"/>
      <c r="F5" s="4"/>
      <c r="G5" s="4"/>
      <c r="H5" s="4"/>
    </row>
    <row r="6" spans="1:14" ht="15.75" x14ac:dyDescent="0.25">
      <c r="A6" s="13">
        <v>3</v>
      </c>
      <c r="B6" s="4" t="s">
        <v>7</v>
      </c>
      <c r="C6" s="4"/>
      <c r="D6" s="4"/>
      <c r="E6" s="4"/>
      <c r="F6" s="4"/>
      <c r="G6" s="4"/>
      <c r="H6" s="4"/>
    </row>
    <row r="7" spans="1:14" s="4" customFormat="1" ht="18" customHeight="1" x14ac:dyDescent="0.25">
      <c r="A7" s="13">
        <v>4</v>
      </c>
      <c r="B7" s="4" t="s">
        <v>8</v>
      </c>
      <c r="C7" s="15"/>
      <c r="D7" s="16"/>
      <c r="E7" s="15"/>
      <c r="F7" s="16"/>
      <c r="G7" s="16"/>
      <c r="H7" s="16"/>
    </row>
    <row r="8" spans="1:14" s="14" customFormat="1" ht="15.75" x14ac:dyDescent="0.25">
      <c r="A8" s="13">
        <v>5</v>
      </c>
      <c r="B8" s="9" t="s">
        <v>9</v>
      </c>
      <c r="C8" s="4"/>
      <c r="D8" s="4"/>
      <c r="E8" s="4"/>
      <c r="G8" s="11"/>
      <c r="H8" s="4"/>
    </row>
    <row r="9" spans="1:14" s="14" customFormat="1" ht="15.75" x14ac:dyDescent="0.25">
      <c r="A9" s="13">
        <v>6</v>
      </c>
      <c r="B9" s="9" t="s">
        <v>10</v>
      </c>
      <c r="C9" s="4"/>
      <c r="D9" s="4"/>
      <c r="E9" s="4"/>
      <c r="F9" s="4"/>
      <c r="G9" s="4"/>
      <c r="H9" s="4"/>
    </row>
    <row r="10" spans="1:14" ht="15.75" x14ac:dyDescent="0.25">
      <c r="A10" s="13">
        <v>7</v>
      </c>
      <c r="B10" s="4" t="s">
        <v>11</v>
      </c>
      <c r="C10" s="4"/>
      <c r="D10" s="4"/>
      <c r="E10" s="4"/>
      <c r="F10" s="4"/>
      <c r="G10" s="4"/>
      <c r="H10" s="4"/>
    </row>
    <row r="11" spans="1:14" s="4" customFormat="1" ht="18" customHeight="1" thickBot="1" x14ac:dyDescent="0.3">
      <c r="A11" s="13"/>
      <c r="B11" s="17"/>
      <c r="C11" s="18"/>
      <c r="D11" s="18"/>
      <c r="E11" s="18"/>
      <c r="F11" s="18"/>
      <c r="G11" s="18"/>
      <c r="H11" s="18"/>
    </row>
    <row r="12" spans="1:14" ht="19.5" thickBot="1" x14ac:dyDescent="0.3">
      <c r="B12" s="18"/>
      <c r="C12" s="18" t="s">
        <v>1</v>
      </c>
      <c r="D12" s="18"/>
      <c r="E12" s="18"/>
      <c r="F12" s="18"/>
    </row>
    <row r="13" spans="1:14" ht="16.5" thickBot="1" x14ac:dyDescent="0.3">
      <c r="A13" s="90" t="s">
        <v>12</v>
      </c>
      <c r="B13" s="91"/>
      <c r="C13" s="91"/>
      <c r="D13" s="91"/>
      <c r="E13" s="91"/>
      <c r="F13" s="91"/>
      <c r="G13" s="91"/>
      <c r="H13" s="92"/>
    </row>
    <row r="14" spans="1:14" x14ac:dyDescent="0.25">
      <c r="A14" s="19" t="s">
        <v>13</v>
      </c>
      <c r="B14" s="20" t="s">
        <v>14</v>
      </c>
      <c r="C14" s="21"/>
      <c r="D14" s="22"/>
      <c r="E14" s="22"/>
      <c r="F14" s="22"/>
      <c r="G14" s="23"/>
      <c r="H14" s="24" t="s">
        <v>15</v>
      </c>
    </row>
    <row r="15" spans="1:14" x14ac:dyDescent="0.25">
      <c r="A15" s="25"/>
      <c r="B15" s="26"/>
      <c r="C15" s="27" t="s">
        <v>16</v>
      </c>
      <c r="D15" s="28"/>
      <c r="E15" s="27" t="s">
        <v>17</v>
      </c>
      <c r="F15" s="28"/>
      <c r="G15" s="29"/>
      <c r="H15" s="93"/>
    </row>
    <row r="16" spans="1:14" x14ac:dyDescent="0.25">
      <c r="A16" s="30" t="s">
        <v>18</v>
      </c>
      <c r="B16" s="31" t="s">
        <v>19</v>
      </c>
      <c r="C16" s="32" t="s">
        <v>20</v>
      </c>
      <c r="D16" s="33" t="s">
        <v>21</v>
      </c>
      <c r="E16" s="32" t="s">
        <v>20</v>
      </c>
      <c r="F16" s="33" t="s">
        <v>21</v>
      </c>
      <c r="G16" s="34" t="s">
        <v>22</v>
      </c>
      <c r="H16" s="94">
        <f>C28+D28-E28-F28</f>
        <v>3014.35</v>
      </c>
    </row>
    <row r="17" spans="1:9" x14ac:dyDescent="0.25">
      <c r="A17" s="35">
        <v>39814</v>
      </c>
      <c r="B17" s="36" t="s">
        <v>23</v>
      </c>
      <c r="C17" s="37">
        <v>200</v>
      </c>
      <c r="D17" s="38"/>
      <c r="E17" s="39"/>
      <c r="F17" s="38">
        <f>E17*0.175</f>
        <v>0</v>
      </c>
      <c r="G17" s="40" t="s">
        <v>24</v>
      </c>
      <c r="H17" s="41">
        <f>C17</f>
        <v>200</v>
      </c>
    </row>
    <row r="18" spans="1:9" x14ac:dyDescent="0.25">
      <c r="A18" s="35">
        <v>39815</v>
      </c>
      <c r="B18" s="42" t="s">
        <v>25</v>
      </c>
      <c r="C18" s="43">
        <v>1000</v>
      </c>
      <c r="D18" s="44">
        <f t="shared" ref="D18:D27" si="0">C18*0.19</f>
        <v>190</v>
      </c>
      <c r="E18" s="43"/>
      <c r="F18" s="44">
        <f t="shared" ref="F18:F27" si="1">E18*0.19</f>
        <v>0</v>
      </c>
      <c r="G18" s="45">
        <v>100</v>
      </c>
      <c r="H18" s="46">
        <f>H17+C18+D18-E18-F18</f>
        <v>1390</v>
      </c>
    </row>
    <row r="19" spans="1:9" x14ac:dyDescent="0.25">
      <c r="A19" s="35">
        <v>39816</v>
      </c>
      <c r="B19" s="42" t="s">
        <v>26</v>
      </c>
      <c r="C19" s="43">
        <v>100</v>
      </c>
      <c r="D19" s="44">
        <f t="shared" si="0"/>
        <v>19</v>
      </c>
      <c r="E19" s="43"/>
      <c r="F19" s="44">
        <f t="shared" si="1"/>
        <v>0</v>
      </c>
      <c r="G19" s="45">
        <v>100</v>
      </c>
      <c r="H19" s="46">
        <f t="shared" ref="H19:H27" si="2">H18+(C19+D19-E19-F19)</f>
        <v>1509</v>
      </c>
    </row>
    <row r="20" spans="1:9" x14ac:dyDescent="0.25">
      <c r="A20" s="35">
        <v>39817</v>
      </c>
      <c r="B20" s="42" t="s">
        <v>27</v>
      </c>
      <c r="C20" s="43"/>
      <c r="D20" s="44">
        <f t="shared" si="0"/>
        <v>0</v>
      </c>
      <c r="E20" s="43">
        <v>75</v>
      </c>
      <c r="F20" s="44">
        <f t="shared" si="1"/>
        <v>14.25</v>
      </c>
      <c r="G20" s="45">
        <v>10</v>
      </c>
      <c r="H20" s="46">
        <f t="shared" si="2"/>
        <v>1419.75</v>
      </c>
    </row>
    <row r="21" spans="1:9" x14ac:dyDescent="0.25">
      <c r="A21" s="35">
        <v>39818</v>
      </c>
      <c r="B21" s="42" t="s">
        <v>28</v>
      </c>
      <c r="C21" s="43"/>
      <c r="D21" s="44">
        <f t="shared" si="0"/>
        <v>0</v>
      </c>
      <c r="E21" s="43">
        <v>15</v>
      </c>
      <c r="F21" s="44">
        <f t="shared" si="1"/>
        <v>2.85</v>
      </c>
      <c r="G21" s="45">
        <v>50</v>
      </c>
      <c r="H21" s="46">
        <f t="shared" si="2"/>
        <v>1401.9</v>
      </c>
    </row>
    <row r="22" spans="1:9" x14ac:dyDescent="0.25">
      <c r="A22" s="35">
        <v>39839</v>
      </c>
      <c r="B22" s="42" t="s">
        <v>29</v>
      </c>
      <c r="C22" s="43"/>
      <c r="D22" s="44">
        <f t="shared" si="0"/>
        <v>0</v>
      </c>
      <c r="E22" s="43">
        <v>33</v>
      </c>
      <c r="F22" s="44">
        <f t="shared" si="1"/>
        <v>6.2700000000000005</v>
      </c>
      <c r="G22" s="45">
        <v>50</v>
      </c>
      <c r="H22" s="46">
        <f t="shared" si="2"/>
        <v>1362.63</v>
      </c>
    </row>
    <row r="23" spans="1:9" x14ac:dyDescent="0.25">
      <c r="A23" s="35">
        <v>39840</v>
      </c>
      <c r="B23" s="42"/>
      <c r="C23" s="43"/>
      <c r="D23" s="44">
        <f t="shared" si="0"/>
        <v>0</v>
      </c>
      <c r="E23" s="43"/>
      <c r="F23" s="44">
        <f t="shared" si="1"/>
        <v>0</v>
      </c>
      <c r="G23" s="45"/>
      <c r="H23" s="46">
        <f t="shared" si="2"/>
        <v>1362.63</v>
      </c>
    </row>
    <row r="24" spans="1:9" x14ac:dyDescent="0.25">
      <c r="A24" s="35">
        <v>39841</v>
      </c>
      <c r="B24" s="42" t="s">
        <v>27</v>
      </c>
      <c r="C24" s="43"/>
      <c r="D24" s="44">
        <f t="shared" si="0"/>
        <v>0</v>
      </c>
      <c r="E24" s="43">
        <v>112</v>
      </c>
      <c r="F24" s="44">
        <f t="shared" si="1"/>
        <v>21.28</v>
      </c>
      <c r="G24" s="45">
        <v>10</v>
      </c>
      <c r="H24" s="46">
        <f t="shared" si="2"/>
        <v>1229.3500000000001</v>
      </c>
    </row>
    <row r="25" spans="1:9" x14ac:dyDescent="0.25">
      <c r="A25" s="35">
        <v>39842</v>
      </c>
      <c r="B25" s="42"/>
      <c r="C25" s="43"/>
      <c r="D25" s="44">
        <f t="shared" si="0"/>
        <v>0</v>
      </c>
      <c r="E25" s="43"/>
      <c r="F25" s="44">
        <f t="shared" si="1"/>
        <v>0</v>
      </c>
      <c r="G25" s="45"/>
      <c r="H25" s="46">
        <f t="shared" si="2"/>
        <v>1229.3500000000001</v>
      </c>
    </row>
    <row r="26" spans="1:9" x14ac:dyDescent="0.25">
      <c r="A26" s="35">
        <v>39843</v>
      </c>
      <c r="B26" s="42" t="s">
        <v>25</v>
      </c>
      <c r="C26" s="43">
        <v>2500</v>
      </c>
      <c r="D26" s="44">
        <f t="shared" si="0"/>
        <v>475</v>
      </c>
      <c r="E26" s="43"/>
      <c r="F26" s="44">
        <f t="shared" si="1"/>
        <v>0</v>
      </c>
      <c r="G26" s="45">
        <v>100</v>
      </c>
      <c r="H26" s="46">
        <f t="shared" si="2"/>
        <v>4204.3500000000004</v>
      </c>
    </row>
    <row r="27" spans="1:9" ht="15.75" thickBot="1" x14ac:dyDescent="0.3">
      <c r="A27" s="35">
        <v>39844</v>
      </c>
      <c r="B27" s="42" t="s">
        <v>30</v>
      </c>
      <c r="C27" s="43"/>
      <c r="D27" s="44">
        <f t="shared" si="0"/>
        <v>0</v>
      </c>
      <c r="E27" s="43">
        <v>1000</v>
      </c>
      <c r="F27" s="44">
        <f t="shared" si="1"/>
        <v>190</v>
      </c>
      <c r="G27" s="45">
        <v>75</v>
      </c>
      <c r="H27" s="46">
        <f t="shared" si="2"/>
        <v>3014.3500000000004</v>
      </c>
    </row>
    <row r="28" spans="1:9" s="53" customFormat="1" ht="13.5" thickBot="1" x14ac:dyDescent="0.3">
      <c r="A28" s="47"/>
      <c r="B28" s="48"/>
      <c r="C28" s="49">
        <f>SUM(C17:C27)</f>
        <v>3800</v>
      </c>
      <c r="D28" s="49">
        <f>SUM(D17:D27)</f>
        <v>684</v>
      </c>
      <c r="E28" s="49">
        <f>SUM(E17:E27)</f>
        <v>1235</v>
      </c>
      <c r="F28" s="49">
        <f>SUM(F17:F27)</f>
        <v>234.65</v>
      </c>
      <c r="G28" s="50"/>
      <c r="H28" s="51">
        <f>H16</f>
        <v>3014.35</v>
      </c>
      <c r="I28" s="52" t="s">
        <v>31</v>
      </c>
    </row>
    <row r="29" spans="1:9" ht="15.75" x14ac:dyDescent="0.25">
      <c r="A29" s="54" t="s">
        <v>32</v>
      </c>
      <c r="B29" s="55"/>
      <c r="C29" s="55"/>
      <c r="D29" s="56" t="s">
        <v>33</v>
      </c>
      <c r="E29" s="57" t="s">
        <v>34</v>
      </c>
      <c r="F29" s="58">
        <v>100</v>
      </c>
      <c r="G29" s="59">
        <f>SUMIF(G18:G27,F29,C18:C27)</f>
        <v>3600</v>
      </c>
      <c r="H29" s="59">
        <f>G29*21%</f>
        <v>756</v>
      </c>
      <c r="I29" s="59">
        <f>G29*1.21</f>
        <v>4356</v>
      </c>
    </row>
    <row r="30" spans="1:9" ht="15.75" x14ac:dyDescent="0.25">
      <c r="A30" s="54"/>
      <c r="B30" s="54"/>
      <c r="C30" s="55"/>
      <c r="D30" s="56" t="s">
        <v>35</v>
      </c>
      <c r="E30" s="57" t="s">
        <v>34</v>
      </c>
      <c r="F30" s="58">
        <v>50</v>
      </c>
      <c r="G30" s="60">
        <f>SUMIF(G18:G27,F30,E18:E27)</f>
        <v>48</v>
      </c>
      <c r="H30" s="60">
        <f>G30*21%</f>
        <v>10.08</v>
      </c>
      <c r="I30" s="61">
        <f>G30*1.21</f>
        <v>58.08</v>
      </c>
    </row>
    <row r="31" spans="1:9" ht="15.75" x14ac:dyDescent="0.25">
      <c r="A31" s="62"/>
      <c r="B31" s="62"/>
      <c r="C31" s="55"/>
      <c r="D31" s="56" t="s">
        <v>30</v>
      </c>
      <c r="E31" s="57" t="s">
        <v>34</v>
      </c>
      <c r="F31" s="58">
        <v>75</v>
      </c>
      <c r="G31" s="60">
        <f>SUMIF(G19:G28,F31,E19:E28)</f>
        <v>1000</v>
      </c>
      <c r="H31" s="60">
        <f>G31*21%</f>
        <v>210</v>
      </c>
      <c r="I31" s="60">
        <f>G31*1.21</f>
        <v>1210</v>
      </c>
    </row>
    <row r="32" spans="1:9" ht="16.5" thickBot="1" x14ac:dyDescent="0.3">
      <c r="A32" s="62"/>
      <c r="B32" s="62"/>
      <c r="C32" s="55"/>
      <c r="D32" s="56" t="s">
        <v>27</v>
      </c>
      <c r="E32" s="57" t="s">
        <v>34</v>
      </c>
      <c r="F32" s="58">
        <v>10</v>
      </c>
      <c r="G32" s="60">
        <f>SUMIF(G20:G29,F32,E20:E29)</f>
        <v>187</v>
      </c>
      <c r="H32" s="60">
        <f>G32*21%</f>
        <v>39.269999999999996</v>
      </c>
      <c r="I32" s="61">
        <f>G32*1.21</f>
        <v>226.26999999999998</v>
      </c>
    </row>
    <row r="33" spans="1:9" ht="16.5" thickTop="1" x14ac:dyDescent="0.25">
      <c r="A33" s="62"/>
      <c r="B33" s="62"/>
      <c r="C33" s="55"/>
      <c r="D33" s="56"/>
      <c r="E33" s="57"/>
      <c r="F33" s="58"/>
      <c r="G33" s="63" t="s">
        <v>36</v>
      </c>
      <c r="H33" s="63" t="s">
        <v>37</v>
      </c>
      <c r="I33" s="64" t="s">
        <v>38</v>
      </c>
    </row>
    <row r="34" spans="1:9" ht="19.5" thickBot="1" x14ac:dyDescent="0.3">
      <c r="C34" s="18" t="s">
        <v>2</v>
      </c>
    </row>
    <row r="35" spans="1:9" s="6" customFormat="1" ht="16.5" thickBot="1" x14ac:dyDescent="0.3">
      <c r="A35" s="90" t="s">
        <v>39</v>
      </c>
      <c r="B35" s="91"/>
      <c r="C35" s="91"/>
      <c r="D35" s="91"/>
      <c r="E35" s="91"/>
      <c r="F35" s="91"/>
      <c r="G35" s="91"/>
      <c r="H35" s="92"/>
    </row>
    <row r="36" spans="1:9" s="6" customFormat="1" ht="15.75" x14ac:dyDescent="0.25">
      <c r="A36" s="19" t="s">
        <v>13</v>
      </c>
      <c r="B36" s="20" t="s">
        <v>40</v>
      </c>
      <c r="C36" s="21"/>
      <c r="D36" s="22"/>
      <c r="E36" s="22"/>
      <c r="F36" s="22"/>
      <c r="G36" s="23"/>
      <c r="H36" s="24" t="s">
        <v>15</v>
      </c>
    </row>
    <row r="37" spans="1:9" s="6" customFormat="1" ht="15.75" x14ac:dyDescent="0.25">
      <c r="A37" s="25"/>
      <c r="B37" s="26"/>
      <c r="C37" s="27" t="s">
        <v>16</v>
      </c>
      <c r="D37" s="28"/>
      <c r="E37" s="27" t="s">
        <v>17</v>
      </c>
      <c r="F37" s="28"/>
      <c r="G37" s="29"/>
      <c r="H37" s="93">
        <f>C50+D50-E50-F50</f>
        <v>3014.35</v>
      </c>
    </row>
    <row r="38" spans="1:9" s="6" customFormat="1" ht="15.75" x14ac:dyDescent="0.25">
      <c r="A38" s="30" t="s">
        <v>18</v>
      </c>
      <c r="B38" s="31" t="s">
        <v>19</v>
      </c>
      <c r="C38" s="32" t="s">
        <v>20</v>
      </c>
      <c r="D38" s="33" t="s">
        <v>21</v>
      </c>
      <c r="E38" s="32" t="s">
        <v>20</v>
      </c>
      <c r="F38" s="33" t="s">
        <v>21</v>
      </c>
      <c r="G38" s="34" t="s">
        <v>41</v>
      </c>
      <c r="H38" s="94"/>
    </row>
    <row r="39" spans="1:9" x14ac:dyDescent="0.25">
      <c r="A39" s="35">
        <v>39814</v>
      </c>
      <c r="B39" s="65" t="s">
        <v>23</v>
      </c>
      <c r="C39" s="66">
        <v>200</v>
      </c>
      <c r="D39" s="67"/>
      <c r="E39" s="68"/>
      <c r="F39" s="67"/>
      <c r="G39" s="69" t="s">
        <v>24</v>
      </c>
      <c r="H39" s="70">
        <f>C39</f>
        <v>200</v>
      </c>
    </row>
    <row r="40" spans="1:9" x14ac:dyDescent="0.25">
      <c r="A40" s="35">
        <v>39815</v>
      </c>
      <c r="B40" s="71" t="s">
        <v>25</v>
      </c>
      <c r="C40" s="72">
        <v>1000</v>
      </c>
      <c r="D40" s="73">
        <f>C40*0.19</f>
        <v>190</v>
      </c>
      <c r="E40" s="72"/>
      <c r="F40" s="73">
        <f>E40*0.19</f>
        <v>0</v>
      </c>
      <c r="G40" s="74">
        <v>100</v>
      </c>
      <c r="H40" s="75"/>
    </row>
    <row r="41" spans="1:9" x14ac:dyDescent="0.25">
      <c r="A41" s="35">
        <v>39816</v>
      </c>
      <c r="B41" s="71" t="s">
        <v>26</v>
      </c>
      <c r="C41" s="72">
        <v>100</v>
      </c>
      <c r="D41" s="73">
        <f t="shared" ref="D41:D49" si="3">C41*0.19</f>
        <v>19</v>
      </c>
      <c r="E41" s="72"/>
      <c r="F41" s="73">
        <f t="shared" ref="F41:F49" si="4">E41*0.19</f>
        <v>0</v>
      </c>
      <c r="G41" s="74">
        <v>100</v>
      </c>
      <c r="H41" s="75"/>
    </row>
    <row r="42" spans="1:9" x14ac:dyDescent="0.25">
      <c r="A42" s="35">
        <v>39817</v>
      </c>
      <c r="B42" s="71" t="s">
        <v>27</v>
      </c>
      <c r="C42" s="72"/>
      <c r="D42" s="73">
        <f>C42*0.19</f>
        <v>0</v>
      </c>
      <c r="E42" s="72">
        <v>75</v>
      </c>
      <c r="F42" s="73">
        <f>E42*0.19</f>
        <v>14.25</v>
      </c>
      <c r="G42" s="74">
        <v>10</v>
      </c>
      <c r="H42" s="75"/>
    </row>
    <row r="43" spans="1:9" x14ac:dyDescent="0.25">
      <c r="A43" s="35">
        <v>39818</v>
      </c>
      <c r="B43" s="71" t="s">
        <v>28</v>
      </c>
      <c r="C43" s="72"/>
      <c r="D43" s="73">
        <f t="shared" si="3"/>
        <v>0</v>
      </c>
      <c r="E43" s="72">
        <v>15</v>
      </c>
      <c r="F43" s="73">
        <f t="shared" si="4"/>
        <v>2.85</v>
      </c>
      <c r="G43" s="74">
        <v>50</v>
      </c>
      <c r="H43" s="75"/>
    </row>
    <row r="44" spans="1:9" x14ac:dyDescent="0.25">
      <c r="A44" s="35">
        <v>39839</v>
      </c>
      <c r="B44" s="71" t="s">
        <v>29</v>
      </c>
      <c r="C44" s="72"/>
      <c r="D44" s="73">
        <f t="shared" si="3"/>
        <v>0</v>
      </c>
      <c r="E44" s="72">
        <v>33</v>
      </c>
      <c r="F44" s="73">
        <f t="shared" si="4"/>
        <v>6.2700000000000005</v>
      </c>
      <c r="G44" s="74">
        <v>50</v>
      </c>
      <c r="H44" s="75"/>
    </row>
    <row r="45" spans="1:9" x14ac:dyDescent="0.25">
      <c r="A45" s="35">
        <v>39840</v>
      </c>
      <c r="B45" s="71"/>
      <c r="C45" s="72"/>
      <c r="D45" s="73">
        <f t="shared" si="3"/>
        <v>0</v>
      </c>
      <c r="E45" s="72"/>
      <c r="F45" s="73">
        <f t="shared" si="4"/>
        <v>0</v>
      </c>
      <c r="G45" s="74"/>
      <c r="H45" s="75"/>
    </row>
    <row r="46" spans="1:9" x14ac:dyDescent="0.25">
      <c r="A46" s="35">
        <v>39841</v>
      </c>
      <c r="B46" s="71" t="s">
        <v>27</v>
      </c>
      <c r="C46" s="72"/>
      <c r="D46" s="73">
        <f t="shared" si="3"/>
        <v>0</v>
      </c>
      <c r="E46" s="72">
        <v>112</v>
      </c>
      <c r="F46" s="73">
        <f t="shared" si="4"/>
        <v>21.28</v>
      </c>
      <c r="G46" s="74">
        <v>10</v>
      </c>
      <c r="H46" s="75"/>
    </row>
    <row r="47" spans="1:9" x14ac:dyDescent="0.25">
      <c r="A47" s="35">
        <v>39842</v>
      </c>
      <c r="B47" s="71"/>
      <c r="C47" s="72"/>
      <c r="D47" s="73">
        <f t="shared" si="3"/>
        <v>0</v>
      </c>
      <c r="E47" s="72"/>
      <c r="F47" s="73">
        <f t="shared" si="4"/>
        <v>0</v>
      </c>
      <c r="G47" s="74"/>
      <c r="H47" s="75"/>
    </row>
    <row r="48" spans="1:9" x14ac:dyDescent="0.25">
      <c r="A48" s="35">
        <v>39843</v>
      </c>
      <c r="B48" s="71" t="s">
        <v>25</v>
      </c>
      <c r="C48" s="72">
        <v>2500</v>
      </c>
      <c r="D48" s="73">
        <f t="shared" si="3"/>
        <v>475</v>
      </c>
      <c r="E48" s="72"/>
      <c r="F48" s="73">
        <f t="shared" si="4"/>
        <v>0</v>
      </c>
      <c r="G48" s="74">
        <v>100</v>
      </c>
      <c r="H48" s="75"/>
    </row>
    <row r="49" spans="1:9" ht="15.75" thickBot="1" x14ac:dyDescent="0.3">
      <c r="A49" s="35">
        <v>39844</v>
      </c>
      <c r="B49" s="71" t="s">
        <v>30</v>
      </c>
      <c r="C49" s="72"/>
      <c r="D49" s="73">
        <f t="shared" si="3"/>
        <v>0</v>
      </c>
      <c r="E49" s="72">
        <v>1000</v>
      </c>
      <c r="F49" s="73">
        <f t="shared" si="4"/>
        <v>190</v>
      </c>
      <c r="G49" s="74">
        <v>75</v>
      </c>
      <c r="H49" s="75"/>
    </row>
    <row r="50" spans="1:9" s="80" customFormat="1" ht="15.75" thickBot="1" x14ac:dyDescent="0.3">
      <c r="A50" s="76"/>
      <c r="B50" s="48"/>
      <c r="C50" s="49">
        <f>SUM(C39:C49)</f>
        <v>3800</v>
      </c>
      <c r="D50" s="49">
        <f>SUM(D39:D49)</f>
        <v>684</v>
      </c>
      <c r="E50" s="49">
        <f>SUM(E39:E49)</f>
        <v>1235</v>
      </c>
      <c r="F50" s="49">
        <f>SUM(F39:F49)</f>
        <v>234.65</v>
      </c>
      <c r="G50" s="77"/>
      <c r="H50" s="78">
        <f>H37</f>
        <v>3014.35</v>
      </c>
      <c r="I50" s="79" t="s">
        <v>42</v>
      </c>
    </row>
    <row r="51" spans="1:9" ht="15.75" x14ac:dyDescent="0.25">
      <c r="A51" s="54" t="s">
        <v>32</v>
      </c>
      <c r="B51" s="55"/>
      <c r="C51" s="55"/>
      <c r="D51" s="56" t="s">
        <v>33</v>
      </c>
      <c r="E51" s="57" t="s">
        <v>34</v>
      </c>
      <c r="F51" s="58">
        <v>100</v>
      </c>
      <c r="G51" s="59"/>
      <c r="H51" s="59"/>
      <c r="I51" s="59"/>
    </row>
    <row r="52" spans="1:9" ht="15.75" x14ac:dyDescent="0.25">
      <c r="A52" s="54"/>
      <c r="B52" s="54"/>
      <c r="C52" s="55"/>
      <c r="D52" s="56" t="s">
        <v>35</v>
      </c>
      <c r="E52" s="57" t="s">
        <v>34</v>
      </c>
      <c r="F52" s="58">
        <v>50</v>
      </c>
      <c r="G52" s="60"/>
      <c r="H52" s="60"/>
      <c r="I52" s="61"/>
    </row>
    <row r="53" spans="1:9" ht="15.75" x14ac:dyDescent="0.25">
      <c r="A53" s="62"/>
      <c r="B53" s="62"/>
      <c r="C53" s="55"/>
      <c r="D53" s="56" t="s">
        <v>30</v>
      </c>
      <c r="E53" s="57" t="s">
        <v>34</v>
      </c>
      <c r="F53" s="58">
        <v>75</v>
      </c>
      <c r="G53" s="60"/>
      <c r="H53" s="60"/>
      <c r="I53" s="60"/>
    </row>
    <row r="54" spans="1:9" ht="15.75" x14ac:dyDescent="0.25">
      <c r="A54" s="62"/>
      <c r="B54" s="62"/>
      <c r="C54" s="55"/>
      <c r="D54" s="56" t="s">
        <v>27</v>
      </c>
      <c r="E54" s="57" t="s">
        <v>34</v>
      </c>
      <c r="F54" s="58">
        <v>10</v>
      </c>
      <c r="G54" s="60"/>
      <c r="H54" s="60"/>
      <c r="I54" s="61"/>
    </row>
    <row r="55" spans="1:9" s="86" customFormat="1" ht="14.25" customHeight="1" x14ac:dyDescent="0.25">
      <c r="A55" s="62"/>
      <c r="B55" s="62"/>
      <c r="C55" s="62"/>
      <c r="D55" s="81"/>
      <c r="E55" s="82"/>
      <c r="F55" s="83"/>
      <c r="G55" s="84" t="s">
        <v>36</v>
      </c>
      <c r="H55" s="84" t="s">
        <v>43</v>
      </c>
      <c r="I55" s="85" t="s">
        <v>38</v>
      </c>
    </row>
    <row r="56" spans="1:9" x14ac:dyDescent="0.25">
      <c r="G56" s="12"/>
      <c r="H56" s="12"/>
    </row>
    <row r="57" spans="1:9" x14ac:dyDescent="0.25">
      <c r="G57" s="12"/>
      <c r="H57" s="12"/>
    </row>
    <row r="74" spans="4:4" x14ac:dyDescent="0.25">
      <c r="D74" s="87"/>
    </row>
  </sheetData>
  <mergeCells count="6">
    <mergeCell ref="H37:H38"/>
    <mergeCell ref="A1:I1"/>
    <mergeCell ref="A2:H2"/>
    <mergeCell ref="A13:H13"/>
    <mergeCell ref="H15:H16"/>
    <mergeCell ref="A35:H35"/>
  </mergeCells>
  <printOptions horizontalCentered="1"/>
  <pageMargins left="3.937007874015748E-2" right="0" top="0" bottom="0" header="7.874015748031496E-2" footer="0.31496062992125984"/>
  <pageSetup paperSize="9" scale="83" orientation="portrait" r:id="rId1"/>
  <headerFooter alignWithMargins="0"/>
  <colBreaks count="1" manualBreakCount="1">
    <brk id="9" max="53" man="1"/>
  </colBreaks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4</xdr:col>
                <xdr:colOff>114300</xdr:colOff>
                <xdr:row>3</xdr:row>
                <xdr:rowOff>114300</xdr:rowOff>
              </from>
              <to>
                <xdr:col>4</xdr:col>
                <xdr:colOff>114300</xdr:colOff>
                <xdr:row>3</xdr:row>
                <xdr:rowOff>114300</xdr:rowOff>
              </to>
            </anchor>
          </objectPr>
        </oleObject>
      </mc:Choice>
      <mc:Fallback>
        <oleObject progId="PBrush" shapeId="8193" r:id="rId4"/>
      </mc:Fallback>
    </mc:AlternateContent>
    <mc:AlternateContent xmlns:mc="http://schemas.openxmlformats.org/markup-compatibility/2006">
      <mc:Choice Requires="x14">
        <oleObject progId="PBrush" shapeId="8194" r:id="rId6">
          <objectPr defaultSize="0" autoPict="0" r:id="rId5">
            <anchor moveWithCells="1" sizeWithCells="1">
              <from>
                <xdr:col>4</xdr:col>
                <xdr:colOff>114300</xdr:colOff>
                <xdr:row>3</xdr:row>
                <xdr:rowOff>114300</xdr:rowOff>
              </from>
              <to>
                <xdr:col>4</xdr:col>
                <xdr:colOff>114300</xdr:colOff>
                <xdr:row>3</xdr:row>
                <xdr:rowOff>114300</xdr:rowOff>
              </to>
            </anchor>
          </objectPr>
        </oleObject>
      </mc:Choice>
      <mc:Fallback>
        <oleObject progId="PBrush" shapeId="819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SOM.ALS</vt:lpstr>
      <vt:lpstr>SOM.ALS!Afdrukbereik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2017-03-29T15:03:35Z</dcterms:modified>
</cp:coreProperties>
</file>