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7.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tables/table1.xml" ContentType="application/vnd.openxmlformats-officedocument.spreadsheetml.table+xml"/>
  <Override PartName="/xl/drawings/drawing8.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9.xml" ContentType="application/vnd.openxmlformats-officedocument.drawing+xml"/>
  <Override PartName="/xl/drawings/drawing10.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drawings/drawing13.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4.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15.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drawings/drawing16.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drawings/drawing17.xml" ContentType="application/vnd.openxmlformats-officedocument.drawing+xml"/>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18.xml" ContentType="application/vnd.openxmlformats-officedocument.drawing+xml"/>
  <Override PartName="/xl/embeddings/oleObject23.bin" ContentType="application/vnd.openxmlformats-officedocument.oleObject"/>
  <Override PartName="/xl/embeddings/oleObject24.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tables/table2.xml" ContentType="application/vnd.openxmlformats-officedocument.spreadsheetml.table+xml"/>
  <Override PartName="/xl/drawings/drawing21.xml" ContentType="application/vnd.openxmlformats-officedocument.drawing+xml"/>
  <Override PartName="/xl/embeddings/oleObject25.bin" ContentType="application/vnd.openxmlformats-officedocument.oleObject"/>
  <Override PartName="/xl/embeddings/oleObject26.bin" ContentType="application/vnd.openxmlformats-officedocument.oleObject"/>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training\Dropbox\Cursussen\Boekwerk alle cursussen\E-learning opdrachten\Excel\Excel basis\"/>
    </mc:Choice>
  </mc:AlternateContent>
  <bookViews>
    <workbookView xWindow="0" yWindow="0" windowWidth="21600" windowHeight="8775"/>
  </bookViews>
  <sheets>
    <sheet name="Inhoudsopgave Excel basis" sheetId="1" r:id="rId1"/>
    <sheet name="Opdr.1 Rekenen in Excel" sheetId="2" r:id="rId2"/>
    <sheet name="Opdr. 2 Het scherm en Lint" sheetId="4" r:id="rId3"/>
    <sheet name="Opdr 3 Celeigenschappen" sheetId="3" r:id="rId4"/>
    <sheet name="Opdr. 4 Printen in Excel" sheetId="5" r:id="rId5"/>
    <sheet name="Opdr. 5 Kolommen en vulgreep" sheetId="6" r:id="rId6"/>
    <sheet name="Opdr. 6 Sorteren en Filteren" sheetId="7" r:id="rId7"/>
    <sheet name="Opdr. 7 Tekst Basisoefeningen" sheetId="8" r:id="rId8"/>
    <sheet name="Opdr. 8 Randen en Opmaak" sheetId="9" r:id="rId9"/>
    <sheet name="Opdr. 9 Formules invoeren" sheetId="10" r:id="rId10"/>
    <sheet name="Opdr. 10 Tabel en Opmaak " sheetId="11" r:id="rId11"/>
    <sheet name="Opdr 11 Diverse Formules " sheetId="12" r:id="rId12"/>
    <sheet name="12 Formules in meerdere bladen" sheetId="13" r:id="rId13"/>
    <sheet name="Opdr 13 Absoluut en relatief" sheetId="18" r:id="rId14"/>
    <sheet name="Opdr. 14 Functie Som" sheetId="19" r:id="rId15"/>
    <sheet name="Opdr. 15 Statistiche functie" sheetId="20" r:id="rId16"/>
    <sheet name="Opdr. 16 Financieele functies " sheetId="21" r:id="rId17"/>
    <sheet name="Opdr 17 Logische functies ALS" sheetId="22" r:id="rId18"/>
    <sheet name="Opdr. 18 Grafiek invoegen" sheetId="23" r:id="rId19"/>
    <sheet name="Opdr. 19 Validatie lijst " sheetId="24" r:id="rId20"/>
    <sheet name="Opdr 20 Subtotalen" sheetId="25" r:id="rId21"/>
    <sheet name="Opdr 21 Beveiligen &amp; verbergen " sheetId="26" r:id="rId22"/>
    <sheet name="Basis toets" sheetId="27" r:id="rId23"/>
    <sheet name="1e kwt" sheetId="14" state="hidden" r:id="rId24"/>
    <sheet name="2e kwt" sheetId="15" state="hidden" r:id="rId25"/>
    <sheet name="3e kwt" sheetId="16" state="hidden" r:id="rId26"/>
    <sheet name="4e kwt" sheetId="17"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123Graph_A" localSheetId="12" hidden="1">#REF!</definedName>
    <definedName name="__123Graph_A" localSheetId="23" hidden="1">#REF!</definedName>
    <definedName name="__123Graph_A" localSheetId="24" hidden="1">#REF!</definedName>
    <definedName name="__123Graph_A" localSheetId="25" hidden="1">#REF!</definedName>
    <definedName name="__123Graph_A" localSheetId="26" hidden="1">#REF!</definedName>
    <definedName name="__123Graph_A" localSheetId="11" hidden="1">#REF!</definedName>
    <definedName name="__123Graph_A" localSheetId="13" hidden="1">#REF!</definedName>
    <definedName name="__123Graph_A" localSheetId="17" hidden="1">#REF!</definedName>
    <definedName name="__123Graph_A" localSheetId="20" hidden="1">#REF!</definedName>
    <definedName name="__123Graph_A" localSheetId="21" hidden="1">#REF!</definedName>
    <definedName name="__123Graph_A" localSheetId="3" hidden="1">#REF!</definedName>
    <definedName name="__123Graph_A" localSheetId="10" hidden="1">#REF!</definedName>
    <definedName name="__123Graph_A" localSheetId="14" hidden="1">#REF!</definedName>
    <definedName name="__123Graph_A" localSheetId="15" hidden="1">#REF!</definedName>
    <definedName name="__123Graph_A" localSheetId="16" hidden="1">#REF!</definedName>
    <definedName name="__123Graph_A" localSheetId="18" hidden="1">#REF!</definedName>
    <definedName name="__123Graph_A" localSheetId="19" hidden="1">#REF!</definedName>
    <definedName name="__123Graph_A" localSheetId="2"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 hidden="1">#REF!</definedName>
    <definedName name="__123Graph_A" hidden="1">#REF!</definedName>
    <definedName name="__123Graph_B" localSheetId="12" hidden="1">#REF!</definedName>
    <definedName name="__123Graph_B" localSheetId="23" hidden="1">#REF!</definedName>
    <definedName name="__123Graph_B" localSheetId="24" hidden="1">#REF!</definedName>
    <definedName name="__123Graph_B" localSheetId="25" hidden="1">#REF!</definedName>
    <definedName name="__123Graph_B" localSheetId="26" hidden="1">#REF!</definedName>
    <definedName name="__123Graph_B" localSheetId="11" hidden="1">#REF!</definedName>
    <definedName name="__123Graph_B" localSheetId="13" hidden="1">#REF!</definedName>
    <definedName name="__123Graph_B" localSheetId="17" hidden="1">#REF!</definedName>
    <definedName name="__123Graph_B" localSheetId="20" hidden="1">#REF!</definedName>
    <definedName name="__123Graph_B" localSheetId="21" hidden="1">#REF!</definedName>
    <definedName name="__123Graph_B" localSheetId="3" hidden="1">#REF!</definedName>
    <definedName name="__123Graph_B" localSheetId="10" hidden="1">#REF!</definedName>
    <definedName name="__123Graph_B" localSheetId="14" hidden="1">#REF!</definedName>
    <definedName name="__123Graph_B" localSheetId="15" hidden="1">#REF!</definedName>
    <definedName name="__123Graph_B" localSheetId="16" hidden="1">#REF!</definedName>
    <definedName name="__123Graph_B" localSheetId="18" hidden="1">#REF!</definedName>
    <definedName name="__123Graph_B" localSheetId="19" hidden="1">#REF!</definedName>
    <definedName name="__123Graph_B" localSheetId="2"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 hidden="1">#REF!</definedName>
    <definedName name="__123Graph_B" hidden="1">#REF!</definedName>
    <definedName name="__123Graph_X" localSheetId="12" hidden="1">#REF!</definedName>
    <definedName name="__123Graph_X" localSheetId="23" hidden="1">#REF!</definedName>
    <definedName name="__123Graph_X" localSheetId="24" hidden="1">#REF!</definedName>
    <definedName name="__123Graph_X" localSheetId="25" hidden="1">#REF!</definedName>
    <definedName name="__123Graph_X" localSheetId="26" hidden="1">#REF!</definedName>
    <definedName name="__123Graph_X" localSheetId="11" hidden="1">#REF!</definedName>
    <definedName name="__123Graph_X" localSheetId="13" hidden="1">#REF!</definedName>
    <definedName name="__123Graph_X" localSheetId="17" hidden="1">#REF!</definedName>
    <definedName name="__123Graph_X" localSheetId="20" hidden="1">#REF!</definedName>
    <definedName name="__123Graph_X" localSheetId="21" hidden="1">#REF!</definedName>
    <definedName name="__123Graph_X" localSheetId="3" hidden="1">#REF!</definedName>
    <definedName name="__123Graph_X" localSheetId="10" hidden="1">#REF!</definedName>
    <definedName name="__123Graph_X" localSheetId="14" hidden="1">#REF!</definedName>
    <definedName name="__123Graph_X" localSheetId="15" hidden="1">#REF!</definedName>
    <definedName name="__123Graph_X" localSheetId="16" hidden="1">#REF!</definedName>
    <definedName name="__123Graph_X" localSheetId="18" hidden="1">#REF!</definedName>
    <definedName name="__123Graph_X" localSheetId="19" hidden="1">#REF!</definedName>
    <definedName name="__123Graph_X" localSheetId="2" hidden="1">#REF!</definedName>
    <definedName name="__123Graph_X" localSheetId="4" hidden="1">#REF!</definedName>
    <definedName name="__123Graph_X" localSheetId="5" hidden="1">#REF!</definedName>
    <definedName name="__123Graph_X" localSheetId="6" hidden="1">#REF!</definedName>
    <definedName name="__123Graph_X" localSheetId="7" hidden="1">#REF!</definedName>
    <definedName name="__123Graph_X" localSheetId="8" hidden="1">#REF!</definedName>
    <definedName name="__123Graph_X" localSheetId="9" hidden="1">#REF!</definedName>
    <definedName name="__123Graph_X" localSheetId="1" hidden="1">#REF!</definedName>
    <definedName name="__123Graph_X" hidden="1">#REF!</definedName>
    <definedName name="_xlnm._FilterDatabase" localSheetId="18" hidden="1">'Opdr. 18 Grafiek invoegen'!#REF!</definedName>
    <definedName name="_xlnm._FilterDatabase" localSheetId="19" hidden="1">'Opdr. 19 Validatie lijst '!#REF!</definedName>
    <definedName name="_xlnm._FilterDatabase" localSheetId="6" hidden="1">'Opdr. 6 Sorteren en Filteren'!$A$1:$K$12</definedName>
    <definedName name="adres">[29]Blad1!$A$14:$A$24</definedName>
    <definedName name="adressen">[29]Blad1!$A$14:$A$24</definedName>
    <definedName name="_xlnm.Print_Area" localSheetId="22">'Basis toets'!$B$1:$O$77</definedName>
    <definedName name="_xlnm.Print_Area" localSheetId="0">'Inhoudsopgave Excel basis'!$A$1:$C$34</definedName>
    <definedName name="_xlnm.Print_Area" localSheetId="17">'Opdr 17 Logische functies ALS'!$A$1:$I$49</definedName>
    <definedName name="_xlnm.Print_Area" localSheetId="20">'Opdr 20 Subtotalen'!$A$1:$H$34</definedName>
    <definedName name="_xlnm.Print_Area" localSheetId="21">'Opdr 21 Beveiligen &amp; verbergen '!$A$1:$H$50</definedName>
    <definedName name="_xlnm.Print_Area" localSheetId="14">'Opdr. 14 Functie Som'!$A$1:$K$46</definedName>
    <definedName name="_xlnm.Print_Area" localSheetId="15">'Opdr. 15 Statistiche functie'!$A$1:$J$45</definedName>
    <definedName name="_xlnm.Print_Area" localSheetId="16">'Opdr. 16 Financieele functies '!$A$1:$J$52</definedName>
    <definedName name="_xlnm.Print_Area" localSheetId="18">'Opdr. 18 Grafiek invoegen'!$A$1:$H$49</definedName>
    <definedName name="_xlnm.Print_Area" localSheetId="19">'Opdr. 19 Validatie lijst '!$A$1:$G$51</definedName>
    <definedName name="Artikel">[6]!artikellijst5[#All]</definedName>
    <definedName name="Berekenen" localSheetId="12" hidden="1">#REF!</definedName>
    <definedName name="Berekenen" localSheetId="23" hidden="1">#REF!</definedName>
    <definedName name="Berekenen" localSheetId="24" hidden="1">#REF!</definedName>
    <definedName name="Berekenen" localSheetId="25" hidden="1">#REF!</definedName>
    <definedName name="Berekenen" localSheetId="26" hidden="1">#REF!</definedName>
    <definedName name="Berekenen" localSheetId="11" hidden="1">#REF!</definedName>
    <definedName name="Berekenen" localSheetId="13" hidden="1">#REF!</definedName>
    <definedName name="Berekenen" localSheetId="17" hidden="1">#REF!</definedName>
    <definedName name="Berekenen" localSheetId="20" hidden="1">#REF!</definedName>
    <definedName name="Berekenen" localSheetId="21" hidden="1">#REF!</definedName>
    <definedName name="Berekenen" localSheetId="3" hidden="1">#REF!</definedName>
    <definedName name="Berekenen" localSheetId="10" hidden="1">#REF!</definedName>
    <definedName name="Berekenen" localSheetId="14" hidden="1">#REF!</definedName>
    <definedName name="Berekenen" localSheetId="15" hidden="1">#REF!</definedName>
    <definedName name="Berekenen" localSheetId="16" hidden="1">#REF!</definedName>
    <definedName name="Berekenen" localSheetId="18" hidden="1">#REF!</definedName>
    <definedName name="Berekenen" localSheetId="19" hidden="1">#REF!</definedName>
    <definedName name="Berekenen" localSheetId="2" hidden="1">#REF!</definedName>
    <definedName name="Berekenen" localSheetId="4" hidden="1">#REF!</definedName>
    <definedName name="Berekenen" localSheetId="5" hidden="1">#REF!</definedName>
    <definedName name="Berekenen" localSheetId="6" hidden="1">#REF!</definedName>
    <definedName name="Berekenen" localSheetId="7" hidden="1">#REF!</definedName>
    <definedName name="Berekenen" localSheetId="8" hidden="1">#REF!</definedName>
    <definedName name="Berekenen" localSheetId="9" hidden="1">#REF!</definedName>
    <definedName name="Berekenen" localSheetId="1" hidden="1">#REF!</definedName>
    <definedName name="Berekenen" hidden="1">#REF!</definedName>
    <definedName name="boter" localSheetId="23">#REF!</definedName>
    <definedName name="boter" localSheetId="24">#REF!</definedName>
    <definedName name="boter" localSheetId="17">#REF!</definedName>
    <definedName name="boter" localSheetId="20">#REF!</definedName>
    <definedName name="boter" localSheetId="21">#REF!</definedName>
    <definedName name="boter" localSheetId="15">#REF!</definedName>
    <definedName name="boter" localSheetId="16">#REF!</definedName>
    <definedName name="boter" localSheetId="18">#REF!</definedName>
    <definedName name="boter" localSheetId="19">#REF!</definedName>
    <definedName name="boter">#REF!</definedName>
    <definedName name="campinginkomsten" localSheetId="20">'[30]Blok 6 Statistiche functie'!$C$34:$I$39</definedName>
    <definedName name="campinginkomsten">'[12]Blok 6 Statistiche functie'!$C$34:$I$39</definedName>
    <definedName name="codenr_vervangen" localSheetId="20">'[31]Codes oud en nieuw'!$A$2:$C$52</definedName>
    <definedName name="codenr_vervangen">'[4]Codes oud en nieuw'!$A$2:$C$52</definedName>
    <definedName name="Exlusief">'[13]Blok 5 Autosom'!#REF!</definedName>
    <definedName name="Fruit" localSheetId="23">'[8]Gegevens lijst'!$C$2:$C$6</definedName>
    <definedName name="Fruit" localSheetId="24">'[8]Gegevens lijst'!$C$2:$C$6</definedName>
    <definedName name="Fruit" localSheetId="20">'[32]Gegevens lijst'!$C$2:$C$6</definedName>
    <definedName name="Fruit">'[3]Gegevens lijst'!$C$2:$C$6</definedName>
    <definedName name="geg_vern" localSheetId="12" hidden="1">#REF!</definedName>
    <definedName name="geg_vern" localSheetId="23" hidden="1">#REF!</definedName>
    <definedName name="geg_vern" localSheetId="24" hidden="1">#REF!</definedName>
    <definedName name="geg_vern" localSheetId="25" hidden="1">#REF!</definedName>
    <definedName name="geg_vern" localSheetId="26" hidden="1">#REF!</definedName>
    <definedName name="geg_vern" localSheetId="11" hidden="1">#REF!</definedName>
    <definedName name="geg_vern" localSheetId="13" hidden="1">#REF!</definedName>
    <definedName name="geg_vern" localSheetId="17" hidden="1">#REF!</definedName>
    <definedName name="geg_vern" localSheetId="20" hidden="1">#REF!</definedName>
    <definedName name="geg_vern" localSheetId="21" hidden="1">#REF!</definedName>
    <definedName name="geg_vern" localSheetId="3" hidden="1">#REF!</definedName>
    <definedName name="geg_vern" localSheetId="10" hidden="1">#REF!</definedName>
    <definedName name="geg_vern" localSheetId="14" hidden="1">#REF!</definedName>
    <definedName name="geg_vern" localSheetId="15" hidden="1">#REF!</definedName>
    <definedName name="geg_vern" localSheetId="16" hidden="1">#REF!</definedName>
    <definedName name="geg_vern" localSheetId="18" hidden="1">#REF!</definedName>
    <definedName name="geg_vern" localSheetId="19" hidden="1">#REF!</definedName>
    <definedName name="geg_vern" localSheetId="2" hidden="1">#REF!</definedName>
    <definedName name="geg_vern" localSheetId="4" hidden="1">#REF!</definedName>
    <definedName name="geg_vern" localSheetId="5" hidden="1">#REF!</definedName>
    <definedName name="geg_vern" localSheetId="6" hidden="1">#REF!</definedName>
    <definedName name="geg_vern" localSheetId="7" hidden="1">#REF!</definedName>
    <definedName name="geg_vern" localSheetId="8" hidden="1">#REF!</definedName>
    <definedName name="geg_vern" localSheetId="9" hidden="1">#REF!</definedName>
    <definedName name="geg_vern" localSheetId="1" hidden="1">#REF!</definedName>
    <definedName name="geg_vern" hidden="1">#REF!</definedName>
    <definedName name="Gegevens_vernieuwen" localSheetId="12" hidden="1">#REF!</definedName>
    <definedName name="Gegevens_vernieuwen" localSheetId="23" hidden="1">#REF!</definedName>
    <definedName name="Gegevens_vernieuwen" localSheetId="24" hidden="1">#REF!</definedName>
    <definedName name="Gegevens_vernieuwen" localSheetId="25" hidden="1">#REF!</definedName>
    <definedName name="Gegevens_vernieuwen" localSheetId="26" hidden="1">#REF!</definedName>
    <definedName name="Gegevens_vernieuwen" localSheetId="11" hidden="1">#REF!</definedName>
    <definedName name="Gegevens_vernieuwen" localSheetId="13" hidden="1">#REF!</definedName>
    <definedName name="Gegevens_vernieuwen" localSheetId="17" hidden="1">#REF!</definedName>
    <definedName name="Gegevens_vernieuwen" localSheetId="20" hidden="1">#REF!</definedName>
    <definedName name="Gegevens_vernieuwen" localSheetId="21" hidden="1">#REF!</definedName>
    <definedName name="Gegevens_vernieuwen" localSheetId="3" hidden="1">#REF!</definedName>
    <definedName name="Gegevens_vernieuwen" localSheetId="10" hidden="1">#REF!</definedName>
    <definedName name="Gegevens_vernieuwen" localSheetId="14" hidden="1">#REF!</definedName>
    <definedName name="Gegevens_vernieuwen" localSheetId="15" hidden="1">#REF!</definedName>
    <definedName name="Gegevens_vernieuwen" localSheetId="16" hidden="1">#REF!</definedName>
    <definedName name="Gegevens_vernieuwen" localSheetId="18" hidden="1">#REF!</definedName>
    <definedName name="Gegevens_vernieuwen" localSheetId="19" hidden="1">#REF!</definedName>
    <definedName name="Gegevens_vernieuwen" localSheetId="2" hidden="1">#REF!</definedName>
    <definedName name="Gegevens_vernieuwen" localSheetId="4" hidden="1">#REF!</definedName>
    <definedName name="Gegevens_vernieuwen" localSheetId="5" hidden="1">#REF!</definedName>
    <definedName name="Gegevens_vernieuwen" localSheetId="6" hidden="1">#REF!</definedName>
    <definedName name="Gegevens_vernieuwen" localSheetId="7" hidden="1">#REF!</definedName>
    <definedName name="Gegevens_vernieuwen" localSheetId="8" hidden="1">#REF!</definedName>
    <definedName name="Gegevens_vernieuwen" localSheetId="9" hidden="1">#REF!</definedName>
    <definedName name="Gegevens_vernieuwen" localSheetId="1" hidden="1">#REF!</definedName>
    <definedName name="Gegevens_vernieuwen" hidden="1">#REF!</definedName>
    <definedName name="gereedschappen" localSheetId="23">'[7]Validatie externe lijst'!$E$3:$E$9</definedName>
    <definedName name="gereedschappen" localSheetId="24">'[7]Validatie externe lijst'!$E$3:$E$9</definedName>
    <definedName name="gereedschappen" localSheetId="20">'[33]Validatie externe lijst'!$E$3:$E$9</definedName>
    <definedName name="gereedschappen">'[4]Validatie externe lijst'!$E$3:$E$9</definedName>
    <definedName name="Getallen" localSheetId="20">'[32]Gegevens lijst'!$A$2:$A$6</definedName>
    <definedName name="Getallen">'[3]Gegevens lijst'!$A$2:$A$6</definedName>
    <definedName name="HTML_CodePage" hidden="1">1252</definedName>
    <definedName name="HTML_Control" localSheetId="12" hidden="1">{"'Cijfers'!$A$1:$L$22"}</definedName>
    <definedName name="HTML_Control" localSheetId="23" hidden="1">{"'Cijfers'!$A$1:$L$22"}</definedName>
    <definedName name="HTML_Control" localSheetId="24" hidden="1">{"'Cijfers'!$A$1:$L$22"}</definedName>
    <definedName name="HTML_Control" localSheetId="25" hidden="1">{"'Cijfers'!$A$1:$L$22"}</definedName>
    <definedName name="HTML_Control" localSheetId="26" hidden="1">{"'Cijfers'!$A$1:$L$22"}</definedName>
    <definedName name="HTML_Control" localSheetId="11" hidden="1">{"'Cijfers'!$A$1:$L$22"}</definedName>
    <definedName name="HTML_Control" localSheetId="13" hidden="1">{"'Cijfers'!$A$1:$L$22"}</definedName>
    <definedName name="HTML_Control" localSheetId="17" hidden="1">{"'Cijfers'!$A$1:$L$22"}</definedName>
    <definedName name="HTML_Control" localSheetId="20" hidden="1">{"'Cijfers'!$A$1:$L$22"}</definedName>
    <definedName name="HTML_Control" localSheetId="21" hidden="1">{"'Cijfers'!$A$1:$L$22"}</definedName>
    <definedName name="HTML_Control" localSheetId="3" hidden="1">{"'Cijfers'!$A$1:$L$22"}</definedName>
    <definedName name="HTML_Control" localSheetId="10" hidden="1">{"'Cijfers'!$A$1:$L$22"}</definedName>
    <definedName name="HTML_Control" localSheetId="14" hidden="1">{"'Cijfers'!$A$1:$L$22"}</definedName>
    <definedName name="HTML_Control" localSheetId="15" hidden="1">{"'Cijfers'!$A$1:$L$22"}</definedName>
    <definedName name="HTML_Control" localSheetId="16" hidden="1">{"'Cijfers'!$A$1:$L$22"}</definedName>
    <definedName name="HTML_Control" localSheetId="18" hidden="1">{"'Cijfers'!$A$1:$L$22"}</definedName>
    <definedName name="HTML_Control" localSheetId="19" hidden="1">{"'Cijfers'!$A$1:$L$22"}</definedName>
    <definedName name="HTML_Control" localSheetId="2" hidden="1">{"'Cijfers'!$A$1:$L$22"}</definedName>
    <definedName name="HTML_Control" localSheetId="4" hidden="1">{"'Cijfers'!$A$1:$L$22"}</definedName>
    <definedName name="HTML_Control" localSheetId="5" hidden="1">{"'Cijfers'!$A$1:$L$22"}</definedName>
    <definedName name="HTML_Control" localSheetId="6" hidden="1">{"'Cijfers'!$A$1:$L$22"}</definedName>
    <definedName name="HTML_Control" localSheetId="7" hidden="1">{"'Cijfers'!$A$1:$L$22"}</definedName>
    <definedName name="HTML_Control" localSheetId="8" hidden="1">{"'Cijfers'!$A$1:$L$22"}</definedName>
    <definedName name="HTML_Control" localSheetId="9" hidden="1">{"'Cijfers'!$A$1:$L$22"}</definedName>
    <definedName name="HTML_Control" localSheetId="1" hidden="1">{"'Cijfers'!$A$1:$L$22"}</definedName>
    <definedName name="HTML_Control" hidden="1">{"'Cijfers'!$A$1:$L$22"}</definedName>
    <definedName name="HTML_Description" hidden="1">"Cijfers van de bla bla school"</definedName>
    <definedName name="HTML_Email" hidden="1">""</definedName>
    <definedName name="HTML_Header" hidden="1">"Cijfers"</definedName>
    <definedName name="HTML_LastUpdate" hidden="1">"13-7-1998"</definedName>
    <definedName name="HTML_LineAfter" hidden="1">TRUE</definedName>
    <definedName name="HTML_LineBefore" hidden="1">TRUE</definedName>
    <definedName name="HTML_Name" hidden="1">"Davilex"</definedName>
    <definedName name="HTML_OBDlg2" hidden="1">TRUE</definedName>
    <definedName name="HTML_OBDlg3" hidden="1">TRUE</definedName>
    <definedName name="HTML_OBDlg4" hidden="1">TRUE</definedName>
    <definedName name="HTML_OS" hidden="1">0</definedName>
    <definedName name="HTML_PathFile" hidden="1">"C:\HTML.htm"</definedName>
    <definedName name="HTML_PathTemplate" hidden="1">"C:\html.htm"</definedName>
    <definedName name="HTML_Title" hidden="1">"Cijfers"</definedName>
    <definedName name="Inclusief">'[13]Blok 5 Autosom'!#REF!</definedName>
    <definedName name="inkomsten">'[13]Blok 5 Autosom'!#REF!</definedName>
    <definedName name="kosten">'[13]Blok 5 Autosom'!#REF!</definedName>
    <definedName name="levensmiddelen" localSheetId="20">'[33]Opdr. 6 Validatie lijst'!$J$5:$J$12</definedName>
    <definedName name="levensmiddelen">'[4]Opdr. 6 Validatie lijst'!$J$5:$J$12</definedName>
    <definedName name="netto">'[13]Blok 5 Autosom'!#REF!</definedName>
    <definedName name="nummer" localSheetId="20">[9]Artikelen!$A$8:$A$15</definedName>
    <definedName name="nummer">[9]Artikelen!$A$2:$A$9</definedName>
    <definedName name="omzet">'[13]Blok 5 Autosom'!#REF!</definedName>
    <definedName name="oud_naar_nieuw" localSheetId="20">'[31]Codes oud en nieuw'!$A$2:$C$52</definedName>
    <definedName name="oud_naar_nieuw">'[4]Codes oud en nieuw'!$A$2:$C$52</definedName>
    <definedName name="Oude_codes" localSheetId="23">'[7]Codes oud en nieuw'!$A$2:$A$34</definedName>
    <definedName name="Oude_codes" localSheetId="24">'[7]Codes oud en nieuw'!$A$2:$A$34</definedName>
    <definedName name="Oude_codes" localSheetId="20">'[31]Codes oud en nieuw'!$A$2:$A$34</definedName>
    <definedName name="Oude_codes">'[4]Codes oud en nieuw'!$A$2:$A$34</definedName>
    <definedName name="product" localSheetId="23">#REF!</definedName>
    <definedName name="product" localSheetId="24">#REF!</definedName>
    <definedName name="product" localSheetId="17">#REF!</definedName>
    <definedName name="product" localSheetId="20">#REF!</definedName>
    <definedName name="product" localSheetId="21">#REF!</definedName>
    <definedName name="product" localSheetId="15">#REF!</definedName>
    <definedName name="product" localSheetId="16">#REF!</definedName>
    <definedName name="product" localSheetId="18">#REF!</definedName>
    <definedName name="product" localSheetId="19">#REF!</definedName>
    <definedName name="product">#REF!</definedName>
    <definedName name="Uiterlijk" localSheetId="12" hidden="1">#REF!</definedName>
    <definedName name="Uiterlijk" localSheetId="23" hidden="1">#REF!</definedName>
    <definedName name="Uiterlijk" localSheetId="24" hidden="1">#REF!</definedName>
    <definedName name="Uiterlijk" localSheetId="25" hidden="1">#REF!</definedName>
    <definedName name="Uiterlijk" localSheetId="26" hidden="1">#REF!</definedName>
    <definedName name="Uiterlijk" localSheetId="11" hidden="1">#REF!</definedName>
    <definedName name="Uiterlijk" localSheetId="13" hidden="1">#REF!</definedName>
    <definedName name="Uiterlijk" localSheetId="17" hidden="1">#REF!</definedName>
    <definedName name="Uiterlijk" localSheetId="20" hidden="1">#REF!</definedName>
    <definedName name="Uiterlijk" localSheetId="21" hidden="1">#REF!</definedName>
    <definedName name="Uiterlijk" localSheetId="3" hidden="1">#REF!</definedName>
    <definedName name="Uiterlijk" localSheetId="10" hidden="1">#REF!</definedName>
    <definedName name="Uiterlijk" localSheetId="14" hidden="1">#REF!</definedName>
    <definedName name="Uiterlijk" localSheetId="15" hidden="1">#REF!</definedName>
    <definedName name="Uiterlijk" localSheetId="16" hidden="1">#REF!</definedName>
    <definedName name="Uiterlijk" localSheetId="18" hidden="1">#REF!</definedName>
    <definedName name="Uiterlijk" localSheetId="19" hidden="1">#REF!</definedName>
    <definedName name="Uiterlijk" localSheetId="2" hidden="1">#REF!</definedName>
    <definedName name="Uiterlijk" localSheetId="4" hidden="1">#REF!</definedName>
    <definedName name="Uiterlijk" localSheetId="5" hidden="1">#REF!</definedName>
    <definedName name="Uiterlijk" localSheetId="6" hidden="1">#REF!</definedName>
    <definedName name="Uiterlijk" localSheetId="7" hidden="1">#REF!</definedName>
    <definedName name="Uiterlijk" localSheetId="8" hidden="1">#REF!</definedName>
    <definedName name="Uiterlijk" localSheetId="9" hidden="1">#REF!</definedName>
    <definedName name="Uiterlijk" localSheetId="1" hidden="1">#REF!</definedName>
    <definedName name="Uiterlijk" hidden="1">#REF!</definedName>
    <definedName name="uitgaven">'[13]Blok 5 Autosom'!#REF!</definedName>
    <definedName name="Vernieuwen" localSheetId="12" hidden="1">#REF!</definedName>
    <definedName name="Vernieuwen" localSheetId="23" hidden="1">#REF!</definedName>
    <definedName name="Vernieuwen" localSheetId="24" hidden="1">#REF!</definedName>
    <definedName name="Vernieuwen" localSheetId="25" hidden="1">#REF!</definedName>
    <definedName name="Vernieuwen" localSheetId="26" hidden="1">#REF!</definedName>
    <definedName name="Vernieuwen" localSheetId="11" hidden="1">#REF!</definedName>
    <definedName name="Vernieuwen" localSheetId="13" hidden="1">#REF!</definedName>
    <definedName name="Vernieuwen" localSheetId="17" hidden="1">#REF!</definedName>
    <definedName name="Vernieuwen" localSheetId="20" hidden="1">#REF!</definedName>
    <definedName name="Vernieuwen" localSheetId="21" hidden="1">#REF!</definedName>
    <definedName name="Vernieuwen" localSheetId="3" hidden="1">#REF!</definedName>
    <definedName name="Vernieuwen" localSheetId="10" hidden="1">#REF!</definedName>
    <definedName name="Vernieuwen" localSheetId="14" hidden="1">#REF!</definedName>
    <definedName name="Vernieuwen" localSheetId="15" hidden="1">#REF!</definedName>
    <definedName name="Vernieuwen" localSheetId="16" hidden="1">#REF!</definedName>
    <definedName name="Vernieuwen" localSheetId="18" hidden="1">#REF!</definedName>
    <definedName name="Vernieuwen" localSheetId="19" hidden="1">#REF!</definedName>
    <definedName name="Vernieuwen" localSheetId="2" hidden="1">#REF!</definedName>
    <definedName name="Vernieuwen" localSheetId="4" hidden="1">#REF!</definedName>
    <definedName name="Vernieuwen" localSheetId="5" hidden="1">#REF!</definedName>
    <definedName name="Vernieuwen" localSheetId="6" hidden="1">#REF!</definedName>
    <definedName name="Vernieuwen" localSheetId="7" hidden="1">#REF!</definedName>
    <definedName name="Vernieuwen" localSheetId="8" hidden="1">#REF!</definedName>
    <definedName name="Vernieuwen" localSheetId="9" hidden="1">#REF!</definedName>
    <definedName name="Vernieuwen" localSheetId="1" hidden="1">#REF!</definedName>
    <definedName name="Vernieuwen" hidden="1">#REF!</definedName>
    <definedName name="Z_8FD0B76A_8E72_4803_9D03_14AF713FCB61_.wvu.PrintArea" localSheetId="5" hidden="1">'Opdr. 5 Kolommen en vulgreep'!$A$2:$K$31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3" i="27" l="1"/>
  <c r="D48" i="26" l="1"/>
  <c r="D45" i="26"/>
  <c r="D44" i="26"/>
  <c r="D43" i="26"/>
  <c r="D42" i="26"/>
  <c r="D41" i="26"/>
  <c r="D40" i="26"/>
  <c r="D39" i="26"/>
  <c r="D38" i="26"/>
  <c r="D37" i="26"/>
  <c r="D36" i="26"/>
  <c r="D46" i="26" s="1"/>
  <c r="D25" i="26"/>
  <c r="D22" i="26"/>
  <c r="D21" i="26"/>
  <c r="D20" i="26"/>
  <c r="D19" i="26"/>
  <c r="D18" i="26"/>
  <c r="D17" i="26"/>
  <c r="D16" i="26"/>
  <c r="D15" i="26"/>
  <c r="D14" i="26"/>
  <c r="D13" i="26"/>
  <c r="D23" i="26" s="1"/>
  <c r="B31" i="25" l="1"/>
  <c r="B16" i="25"/>
  <c r="B15" i="25"/>
  <c r="B14" i="25"/>
  <c r="B13" i="25"/>
  <c r="B12" i="25"/>
  <c r="D19" i="23" l="1"/>
  <c r="C19" i="23"/>
  <c r="E18" i="23"/>
  <c r="E17" i="23"/>
  <c r="E16" i="23"/>
  <c r="E19" i="23" s="1"/>
  <c r="I40" i="22" l="1"/>
  <c r="I39" i="22"/>
  <c r="H39" i="22"/>
  <c r="I38" i="22"/>
  <c r="H38" i="22"/>
  <c r="I37" i="22"/>
  <c r="H37" i="22"/>
  <c r="I36" i="22"/>
  <c r="H36" i="22"/>
  <c r="I35" i="22"/>
  <c r="H34" i="22"/>
  <c r="I34" i="22" s="1"/>
  <c r="H35" i="21" l="1"/>
  <c r="D35" i="21"/>
  <c r="C35" i="20" l="1"/>
  <c r="C33" i="20"/>
  <c r="I31" i="20"/>
  <c r="H31" i="20"/>
  <c r="G31" i="20"/>
  <c r="F31" i="20"/>
  <c r="E31" i="20"/>
  <c r="D31" i="20"/>
  <c r="J31" i="20" s="1"/>
  <c r="C31" i="20"/>
  <c r="C37" i="20" s="1"/>
  <c r="I16" i="20"/>
  <c r="H16" i="20"/>
  <c r="G16" i="20"/>
  <c r="F16" i="20"/>
  <c r="E16" i="20"/>
  <c r="D16" i="20"/>
  <c r="C16" i="20"/>
  <c r="J46" i="19" l="1"/>
  <c r="G46" i="19"/>
  <c r="D46" i="19"/>
  <c r="K41" i="19"/>
  <c r="I37" i="19"/>
  <c r="H37" i="19"/>
  <c r="G37" i="19"/>
  <c r="F37" i="19"/>
  <c r="E37" i="19"/>
  <c r="D37" i="19"/>
  <c r="C37" i="19"/>
  <c r="K40" i="19" s="1"/>
  <c r="F37" i="18" l="1"/>
  <c r="E37" i="18"/>
  <c r="G37" i="18" s="1"/>
  <c r="H37" i="18" s="1"/>
  <c r="F36" i="18"/>
  <c r="E36" i="18"/>
  <c r="G36" i="18" s="1"/>
  <c r="H36" i="18" s="1"/>
  <c r="F35" i="18"/>
  <c r="E35" i="18"/>
  <c r="G35" i="18" s="1"/>
  <c r="H35" i="18" s="1"/>
  <c r="F34" i="18"/>
  <c r="E34" i="18"/>
  <c r="G34" i="18" s="1"/>
  <c r="H34" i="18" s="1"/>
  <c r="F33" i="18"/>
  <c r="E33" i="18"/>
  <c r="G33" i="18" s="1"/>
  <c r="H33" i="18" s="1"/>
  <c r="F32" i="18"/>
  <c r="E32" i="18"/>
  <c r="G32" i="18" s="1"/>
  <c r="H32" i="18" s="1"/>
  <c r="H38" i="18" s="1"/>
  <c r="D11" i="17" l="1"/>
  <c r="D10" i="17"/>
  <c r="D9" i="17"/>
  <c r="D8" i="17"/>
  <c r="D7" i="17"/>
  <c r="D12" i="17" s="1"/>
  <c r="A2" i="17" s="1"/>
  <c r="D11" i="16"/>
  <c r="D10" i="16"/>
  <c r="D9" i="16"/>
  <c r="D8" i="16"/>
  <c r="D7" i="16"/>
  <c r="D12" i="16" s="1"/>
  <c r="A2" i="16" s="1"/>
  <c r="D11" i="15"/>
  <c r="D10" i="15"/>
  <c r="D9" i="15"/>
  <c r="D8" i="15"/>
  <c r="D7" i="15"/>
  <c r="A2" i="14"/>
  <c r="E29" i="13"/>
  <c r="E28" i="13"/>
  <c r="E27" i="13"/>
  <c r="E26" i="13"/>
  <c r="E30" i="13" s="1"/>
  <c r="E25" i="13"/>
  <c r="D12" i="15" l="1"/>
  <c r="A2" i="15" s="1"/>
  <c r="C33" i="13" l="1"/>
  <c r="J32" i="12" l="1"/>
  <c r="H32" i="12"/>
  <c r="E36" i="12" s="1"/>
  <c r="G32" i="12"/>
  <c r="F32" i="12"/>
  <c r="D36" i="12" s="1"/>
  <c r="E32" i="12"/>
  <c r="D32" i="12"/>
  <c r="C36" i="12" s="1"/>
  <c r="C32" i="12"/>
  <c r="G36" i="12" l="1"/>
  <c r="I32" i="12"/>
  <c r="H36" i="12" l="1"/>
  <c r="I36" i="12" s="1"/>
  <c r="J36" i="12" s="1"/>
  <c r="F28" i="11" l="1"/>
  <c r="F27" i="11"/>
  <c r="F26" i="11"/>
  <c r="F25" i="11"/>
  <c r="F24" i="11"/>
  <c r="F23" i="11"/>
  <c r="F22" i="11"/>
  <c r="F21" i="11"/>
  <c r="F20" i="11"/>
  <c r="F19" i="11"/>
  <c r="F18" i="11"/>
  <c r="F29" i="11" s="1"/>
  <c r="C41" i="10" l="1"/>
  <c r="C31" i="10"/>
  <c r="D13" i="10"/>
  <c r="I87" i="7" l="1"/>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D17" i="2" l="1"/>
  <c r="C17" i="2"/>
  <c r="E17" i="2" s="1"/>
  <c r="F17" i="2" s="1"/>
  <c r="C10" i="2"/>
</calcChain>
</file>

<file path=xl/sharedStrings.xml><?xml version="1.0" encoding="utf-8"?>
<sst xmlns="http://schemas.openxmlformats.org/spreadsheetml/2006/main" count="1480" uniqueCount="796">
  <si>
    <t>Toets opdrachten</t>
  </si>
  <si>
    <t>Inhoudsopgave Excel basis</t>
  </si>
  <si>
    <t>Opdrachten</t>
  </si>
  <si>
    <t>Kolom,rij passend maken en Vulgreep (automatisch doorvoeren)</t>
  </si>
  <si>
    <t>Basis onderdelen van het Scherm en Lint</t>
  </si>
  <si>
    <t>Celeigenschappen zoals: datums, valuta of telefoonnummers</t>
  </si>
  <si>
    <t>Printen op 1 pagina, uitlijning afdruk bepaling</t>
  </si>
  <si>
    <t>Sorteren en filteren van een adressen bestand voor planningen te maken</t>
  </si>
  <si>
    <t>Opmaak van randen en lijnen met de knop en met Celeigenschappen</t>
  </si>
  <si>
    <t>Formules invoeren (inslijpen)</t>
  </si>
  <si>
    <t>Absolute en relatieve cellen verwijzingen in diverse formules</t>
  </si>
  <si>
    <t>Omgaan met tekst in Excel, Tekstvak en tekstopmaak</t>
  </si>
  <si>
    <t>Gegevens in meerdere tabbladen berekenen in een cel</t>
  </si>
  <si>
    <t>Functie Som - diverse reeksen en cellen in een keer opsommen</t>
  </si>
  <si>
    <t>Statistische functies - MIN, MAX of GEMIDDELDE uit een tabel halen</t>
  </si>
  <si>
    <t>Logische functies - Als;dan - goed;fout - ja;nee</t>
  </si>
  <si>
    <t>Financiële functies - betalingen en aflossing per maand berekenen</t>
  </si>
  <si>
    <t>Grafieken maken en indelen - Taart punt en staafdiagrammen</t>
  </si>
  <si>
    <t>Beveiligen en verbergen - Blokkeren en verbergen van cellen en formules</t>
  </si>
  <si>
    <t xml:space="preserve">Valideren op 3 manieren - dropmenu's maken en eigen lijsten </t>
  </si>
  <si>
    <t>Reken in Excel het maken van een formule</t>
  </si>
  <si>
    <t>Voordelen van een Tabel</t>
  </si>
  <si>
    <t>Opdracht 1</t>
  </si>
  <si>
    <t>Opdracht 2</t>
  </si>
  <si>
    <t>Opdracht 3</t>
  </si>
  <si>
    <t>Opdracht 4</t>
  </si>
  <si>
    <t>Opdracht 5</t>
  </si>
  <si>
    <t>Opdracht 6</t>
  </si>
  <si>
    <t>Opdracht 7</t>
  </si>
  <si>
    <t>Opdracht 8</t>
  </si>
  <si>
    <t>Opdracht 9</t>
  </si>
  <si>
    <t>Opdracht 10</t>
  </si>
  <si>
    <t>Opdracht 11</t>
  </si>
  <si>
    <t>Opdracht 12</t>
  </si>
  <si>
    <t>Opdracht 13</t>
  </si>
  <si>
    <t>Opdracht 14</t>
  </si>
  <si>
    <t>Opdracht 15</t>
  </si>
  <si>
    <t>Opdracht 16</t>
  </si>
  <si>
    <t>Opdracht 17</t>
  </si>
  <si>
    <t>Opdracht 18</t>
  </si>
  <si>
    <t>Opdracht 19</t>
  </si>
  <si>
    <t>Opdracht 20</t>
  </si>
  <si>
    <t>Opdracht 21</t>
  </si>
  <si>
    <t>Opdracht 22</t>
  </si>
  <si>
    <t>Diverse formules maken</t>
  </si>
  <si>
    <t>Subtotalen met FUNCTIE GETALLEN</t>
  </si>
  <si>
    <t>Eenvoudig rekenen in Excel</t>
  </si>
  <si>
    <t>Oefening 1 Rekenen in Excel met een formule</t>
  </si>
  <si>
    <r>
      <t xml:space="preserve">Typ een </t>
    </r>
    <r>
      <rPr>
        <b/>
        <sz val="11"/>
        <rFont val="Calibri"/>
        <family val="2"/>
      </rPr>
      <t>= teken</t>
    </r>
    <r>
      <rPr>
        <sz val="11"/>
        <rFont val="Calibri"/>
        <family val="2"/>
      </rPr>
      <t xml:space="preserve"> in cel D10, klik in cel D8 en typ een </t>
    </r>
    <r>
      <rPr>
        <b/>
        <sz val="11"/>
        <rFont val="Calibri"/>
        <family val="2"/>
      </rPr>
      <t>plus teken</t>
    </r>
    <r>
      <rPr>
        <sz val="11"/>
        <rFont val="Calibri"/>
        <family val="2"/>
      </rPr>
      <t xml:space="preserve"> </t>
    </r>
    <r>
      <rPr>
        <i/>
        <sz val="11"/>
        <rFont val="Calibri"/>
        <family val="2"/>
      </rPr>
      <t>(operator +) en</t>
    </r>
    <r>
      <rPr>
        <sz val="11"/>
        <rFont val="Calibri"/>
        <family val="2"/>
      </rPr>
      <t xml:space="preserve"> klik in cel D9 - </t>
    </r>
    <r>
      <rPr>
        <b/>
        <sz val="11"/>
        <rFont val="Calibri"/>
        <family val="2"/>
      </rPr>
      <t>Enter</t>
    </r>
    <r>
      <rPr>
        <sz val="11"/>
        <rFont val="Calibri"/>
        <family val="2"/>
      </rPr>
      <t>.</t>
    </r>
  </si>
  <si>
    <t>Verander de uitgaven in D8, de uitkomst wordt automatisch aangepast.</t>
  </si>
  <si>
    <r>
      <t xml:space="preserve">Typ een </t>
    </r>
    <r>
      <rPr>
        <b/>
        <sz val="11"/>
        <rFont val="Calibri"/>
        <family val="2"/>
      </rPr>
      <t>= teken</t>
    </r>
    <r>
      <rPr>
        <sz val="11"/>
        <rFont val="Calibri"/>
        <family val="2"/>
      </rPr>
      <t xml:space="preserve"> in het E10 en klik in cel C10 </t>
    </r>
    <r>
      <rPr>
        <i/>
        <sz val="11"/>
        <rFont val="Calibri"/>
        <family val="2"/>
      </rPr>
      <t>inkomsten</t>
    </r>
    <r>
      <rPr>
        <sz val="11"/>
        <rFont val="Calibri"/>
        <family val="2"/>
      </rPr>
      <t xml:space="preserve"> en typ een </t>
    </r>
    <r>
      <rPr>
        <b/>
        <sz val="11"/>
        <rFont val="Calibri"/>
        <family val="2"/>
      </rPr>
      <t>min teken</t>
    </r>
    <r>
      <rPr>
        <sz val="11"/>
        <rFont val="Calibri"/>
        <family val="2"/>
      </rPr>
      <t xml:space="preserve"> </t>
    </r>
    <r>
      <rPr>
        <i/>
        <sz val="11"/>
        <rFont val="Calibri"/>
        <family val="2"/>
      </rPr>
      <t>(operator</t>
    </r>
    <r>
      <rPr>
        <sz val="11"/>
        <rFont val="Calibri"/>
        <family val="2"/>
      </rPr>
      <t xml:space="preserve"> - ) - klik in D10 uitgaven - </t>
    </r>
    <r>
      <rPr>
        <b/>
        <sz val="11"/>
        <rFont val="Calibri"/>
        <family val="2"/>
      </rPr>
      <t>Enter</t>
    </r>
    <r>
      <rPr>
        <sz val="11"/>
        <rFont val="Calibri"/>
        <family val="2"/>
      </rPr>
      <t>.</t>
    </r>
  </si>
  <si>
    <t>Opdracht</t>
  </si>
  <si>
    <t>inkomsten</t>
  </si>
  <si>
    <t>uitgaven</t>
  </si>
  <si>
    <t>totaal</t>
  </si>
  <si>
    <t>21% Btw</t>
  </si>
  <si>
    <t>BTW ook berekenen</t>
  </si>
  <si>
    <r>
      <t xml:space="preserve">Typ een </t>
    </r>
    <r>
      <rPr>
        <b/>
        <sz val="11"/>
        <rFont val="Calibri"/>
        <family val="2"/>
      </rPr>
      <t>= teken</t>
    </r>
    <r>
      <rPr>
        <sz val="11"/>
        <rFont val="Calibri"/>
        <family val="2"/>
      </rPr>
      <t xml:space="preserve"> in het F10 klik in cel E10 </t>
    </r>
    <r>
      <rPr>
        <i/>
        <sz val="11"/>
        <rFont val="Calibri"/>
        <family val="2"/>
      </rPr>
      <t>Totaal</t>
    </r>
    <r>
      <rPr>
        <sz val="11"/>
        <rFont val="Calibri"/>
        <family val="2"/>
      </rPr>
      <t xml:space="preserve"> - typ </t>
    </r>
    <r>
      <rPr>
        <b/>
        <sz val="11"/>
        <rFont val="Calibri"/>
        <family val="2"/>
      </rPr>
      <t>een sterretje</t>
    </r>
    <r>
      <rPr>
        <sz val="11"/>
        <rFont val="Calibri"/>
        <family val="2"/>
      </rPr>
      <t xml:space="preserve"> </t>
    </r>
    <r>
      <rPr>
        <i/>
        <sz val="11"/>
        <rFont val="Calibri"/>
        <family val="2"/>
      </rPr>
      <t>(operator</t>
    </r>
    <r>
      <rPr>
        <sz val="11"/>
        <rFont val="Calibri"/>
        <family val="2"/>
      </rPr>
      <t xml:space="preserve"> Vermenigvuldigen * ) - typ 0,21 - </t>
    </r>
    <r>
      <rPr>
        <b/>
        <sz val="11"/>
        <rFont val="Calibri"/>
        <family val="2"/>
      </rPr>
      <t>Enter.</t>
    </r>
  </si>
  <si>
    <t>Voorbeeld</t>
  </si>
  <si>
    <t>Oefening 2 Snel Rekenen in Excel</t>
  </si>
  <si>
    <r>
      <t xml:space="preserve">Bereken 52 keer 37,50 eenmalig - typ </t>
    </r>
    <r>
      <rPr>
        <b/>
        <sz val="11"/>
        <rFont val="Calibri"/>
        <family val="2"/>
      </rPr>
      <t>=teken</t>
    </r>
    <r>
      <rPr>
        <sz val="11"/>
        <rFont val="Calibri"/>
        <family val="2"/>
      </rPr>
      <t xml:space="preserve"> in willekeurige cel en typ 52*37,50 - </t>
    </r>
    <r>
      <rPr>
        <b/>
        <sz val="11"/>
        <rFont val="Calibri"/>
        <family val="2"/>
      </rPr>
      <t>Enter.</t>
    </r>
  </si>
  <si>
    <r>
      <t xml:space="preserve">Klik in cel P22 en typ het getal 10  </t>
    </r>
    <r>
      <rPr>
        <b/>
        <sz val="11"/>
        <rFont val="Calibri"/>
        <family val="2"/>
      </rPr>
      <t>Enter</t>
    </r>
    <r>
      <rPr>
        <sz val="11"/>
        <rFont val="Calibri"/>
        <family val="2"/>
      </rPr>
      <t xml:space="preserve"> - en typ in cel P23 het getal 15 - </t>
    </r>
    <r>
      <rPr>
        <b/>
        <sz val="11"/>
        <rFont val="Calibri"/>
        <family val="2"/>
      </rPr>
      <t>Enter</t>
    </r>
    <r>
      <rPr>
        <sz val="11"/>
        <rFont val="Calibri"/>
        <family val="2"/>
      </rPr>
      <t>.</t>
    </r>
  </si>
  <si>
    <r>
      <rPr>
        <b/>
        <sz val="11"/>
        <rFont val="Calibri"/>
        <family val="2"/>
      </rPr>
      <t>Selecteer</t>
    </r>
    <r>
      <rPr>
        <sz val="11"/>
        <rFont val="Calibri"/>
        <family val="2"/>
      </rPr>
      <t xml:space="preserve"> de twee cellen P22 en P23 en sleep met de </t>
    </r>
    <r>
      <rPr>
        <b/>
        <sz val="11"/>
        <rFont val="Calibri"/>
        <family val="2"/>
      </rPr>
      <t>vulgreep</t>
    </r>
    <r>
      <rPr>
        <sz val="11"/>
        <rFont val="Calibri"/>
        <family val="2"/>
      </rPr>
      <t xml:space="preserve"> in de rechteronderhoek de getallen door tot 50.</t>
    </r>
  </si>
  <si>
    <r>
      <rPr>
        <b/>
        <sz val="11"/>
        <rFont val="Calibri"/>
        <family val="2"/>
      </rPr>
      <t>Selecteer</t>
    </r>
    <r>
      <rPr>
        <sz val="11"/>
        <rFont val="Calibri"/>
        <family val="2"/>
      </rPr>
      <t xml:space="preserve"> de gegevens die moeten worden berekend of de hele kolom P (klik op de P kolom).</t>
    </r>
  </si>
  <si>
    <r>
      <t xml:space="preserve">De uitkomst van de </t>
    </r>
    <r>
      <rPr>
        <b/>
        <sz val="11"/>
        <rFont val="Calibri"/>
        <family val="2"/>
      </rPr>
      <t>som</t>
    </r>
    <r>
      <rPr>
        <sz val="11"/>
        <rFont val="Calibri"/>
        <family val="2"/>
      </rPr>
      <t xml:space="preserve"> en bv. het </t>
    </r>
    <r>
      <rPr>
        <b/>
        <sz val="11"/>
        <rFont val="Calibri"/>
        <family val="2"/>
      </rPr>
      <t>gemiddelde</t>
    </r>
    <r>
      <rPr>
        <sz val="11"/>
        <rFont val="Calibri"/>
        <family val="2"/>
      </rPr>
      <t xml:space="preserve"> zijn zichtbaar in rechter onderhoek op de Statusbalk.</t>
    </r>
  </si>
  <si>
    <r>
      <rPr>
        <b/>
        <sz val="11"/>
        <rFont val="Calibri"/>
        <family val="2"/>
      </rPr>
      <t>Statusbalk instellen</t>
    </r>
    <r>
      <rPr>
        <sz val="11"/>
        <rFont val="Calibri"/>
        <family val="2"/>
      </rPr>
      <t xml:space="preserve"> - rechtermuisklik op de statusbalk en vink de gewenst statische mogelijkheden aan of uit.</t>
    </r>
  </si>
  <si>
    <r>
      <rPr>
        <b/>
        <sz val="11"/>
        <rFont val="Calibri"/>
        <family val="2"/>
      </rPr>
      <t>Selecteer</t>
    </r>
    <r>
      <rPr>
        <sz val="11"/>
        <rFont val="Calibri"/>
        <family val="2"/>
      </rPr>
      <t xml:space="preserve"> kolom P en druk </t>
    </r>
    <r>
      <rPr>
        <b/>
        <sz val="11"/>
        <rFont val="Calibri"/>
        <family val="2"/>
      </rPr>
      <t>delete</t>
    </r>
    <r>
      <rPr>
        <sz val="11"/>
        <rFont val="Calibri"/>
        <family val="2"/>
      </rPr>
      <t xml:space="preserve"> om alle gegevens in een keer te verwijderen.</t>
    </r>
  </si>
  <si>
    <t>Celeigenschappen instellen voor diverse notaties</t>
  </si>
  <si>
    <t>Celeigenschappen instellen zoals onderstaand voorbeeld</t>
  </si>
  <si>
    <r>
      <rPr>
        <b/>
        <sz val="12"/>
        <rFont val="Calibri"/>
        <family val="2"/>
      </rPr>
      <t>Selecteer</t>
    </r>
    <r>
      <rPr>
        <sz val="12"/>
        <rFont val="Calibri"/>
        <family val="2"/>
      </rPr>
      <t xml:space="preserve"> een cel in het </t>
    </r>
    <r>
      <rPr>
        <b/>
        <u/>
        <sz val="12"/>
        <rFont val="Calibri"/>
        <family val="2"/>
      </rPr>
      <t>voorbeeld</t>
    </r>
    <r>
      <rPr>
        <sz val="12"/>
        <rFont val="Calibri"/>
        <family val="2"/>
      </rPr>
      <t xml:space="preserve"> om te controleren hoe de </t>
    </r>
    <r>
      <rPr>
        <b/>
        <sz val="12"/>
        <rFont val="Calibri"/>
        <family val="2"/>
      </rPr>
      <t>celeigenschappen</t>
    </r>
    <r>
      <rPr>
        <sz val="12"/>
        <rFont val="Calibri"/>
        <family val="2"/>
      </rPr>
      <t xml:space="preserve"> zijn ingesteld</t>
    </r>
  </si>
  <si>
    <r>
      <t xml:space="preserve">Rechtermuis of "ctrl+1" - </t>
    </r>
    <r>
      <rPr>
        <b/>
        <sz val="12"/>
        <rFont val="Calibri"/>
        <family val="2"/>
      </rPr>
      <t>Celeigenschappen</t>
    </r>
    <r>
      <rPr>
        <sz val="12"/>
        <rFont val="Calibri"/>
        <family val="2"/>
      </rPr>
      <t xml:space="preserve"> - </t>
    </r>
    <r>
      <rPr>
        <i/>
        <sz val="12"/>
        <rFont val="Calibri"/>
        <family val="2"/>
      </rPr>
      <t>tabblad</t>
    </r>
    <r>
      <rPr>
        <sz val="12"/>
        <rFont val="Calibri"/>
        <family val="2"/>
      </rPr>
      <t xml:space="preserve">  </t>
    </r>
    <r>
      <rPr>
        <b/>
        <sz val="12"/>
        <rFont val="Calibri"/>
        <family val="2"/>
      </rPr>
      <t>Getal</t>
    </r>
    <r>
      <rPr>
        <sz val="12"/>
        <rFont val="Calibri"/>
        <family val="2"/>
      </rPr>
      <t xml:space="preserve"> </t>
    </r>
  </si>
  <si>
    <r>
      <rPr>
        <b/>
        <sz val="12"/>
        <rFont val="Calibri"/>
        <family val="2"/>
      </rPr>
      <t>Selecteer</t>
    </r>
    <r>
      <rPr>
        <sz val="12"/>
        <rFont val="Calibri"/>
        <family val="2"/>
      </rPr>
      <t xml:space="preserve"> de juiste kolom in de </t>
    </r>
    <r>
      <rPr>
        <b/>
        <u/>
        <sz val="12"/>
        <rFont val="Calibri"/>
        <family val="2"/>
      </rPr>
      <t>opdracht,</t>
    </r>
    <r>
      <rPr>
        <sz val="12"/>
        <rFont val="Calibri"/>
        <family val="2"/>
      </rPr>
      <t xml:space="preserve"> "ctrl+1"-  </t>
    </r>
    <r>
      <rPr>
        <b/>
        <sz val="12"/>
        <rFont val="Calibri"/>
        <family val="2"/>
      </rPr>
      <t>celeigenschappen</t>
    </r>
    <r>
      <rPr>
        <sz val="12"/>
        <rFont val="Calibri"/>
        <family val="2"/>
      </rPr>
      <t xml:space="preserve"> -  gewenste notatie instellen</t>
    </r>
  </si>
  <si>
    <r>
      <t xml:space="preserve">Kies voor b.v </t>
    </r>
    <r>
      <rPr>
        <i/>
        <sz val="12"/>
        <color indexed="8"/>
        <rFont val="Calibri"/>
        <family val="2"/>
      </rPr>
      <t>Telefoonnummer</t>
    </r>
    <r>
      <rPr>
        <sz val="12"/>
        <color indexed="8"/>
        <rFont val="Calibri"/>
        <family val="2"/>
      </rPr>
      <t xml:space="preserve"> - </t>
    </r>
    <r>
      <rPr>
        <b/>
        <sz val="12"/>
        <color indexed="8"/>
        <rFont val="Calibri"/>
        <family val="2"/>
      </rPr>
      <t>Speciaal</t>
    </r>
    <r>
      <rPr>
        <sz val="12"/>
        <color indexed="8"/>
        <rFont val="Calibri"/>
        <family val="2"/>
      </rPr>
      <t xml:space="preserve"> - of </t>
    </r>
    <r>
      <rPr>
        <i/>
        <sz val="12"/>
        <color indexed="8"/>
        <rFont val="Calibri"/>
        <family val="2"/>
      </rPr>
      <t>Datum</t>
    </r>
    <r>
      <rPr>
        <sz val="12"/>
        <color indexed="8"/>
        <rFont val="Calibri"/>
        <family val="2"/>
      </rPr>
      <t xml:space="preserve"> - </t>
    </r>
    <r>
      <rPr>
        <b/>
        <sz val="12"/>
        <color indexed="8"/>
        <rFont val="Calibri"/>
        <family val="2"/>
      </rPr>
      <t>Aangepast</t>
    </r>
    <r>
      <rPr>
        <sz val="12"/>
        <color indexed="8"/>
        <rFont val="Calibri"/>
        <family val="2"/>
      </rPr>
      <t xml:space="preserve"> - </t>
    </r>
    <r>
      <rPr>
        <i/>
        <sz val="12"/>
        <color indexed="8"/>
        <rFont val="Calibri"/>
        <family val="2"/>
      </rPr>
      <t xml:space="preserve"> (DD-MM-JJJJ)</t>
    </r>
    <r>
      <rPr>
        <sz val="12"/>
        <color indexed="8"/>
        <rFont val="Calibri"/>
        <family val="2"/>
      </rPr>
      <t xml:space="preserve"> - OK</t>
    </r>
  </si>
  <si>
    <t>Celeigenschappen instellingen</t>
  </si>
  <si>
    <t>Vakken</t>
  </si>
  <si>
    <t>Naam</t>
  </si>
  <si>
    <t>Kosten</t>
  </si>
  <si>
    <t>Resultaat</t>
  </si>
  <si>
    <t>Geslaagd</t>
  </si>
  <si>
    <t>Examen</t>
  </si>
  <si>
    <t>Telefoon</t>
  </si>
  <si>
    <t>Wiskunde</t>
  </si>
  <si>
    <t>Janssen</t>
  </si>
  <si>
    <t>Engels</t>
  </si>
  <si>
    <t>van Goor</t>
  </si>
  <si>
    <t>Nederlands</t>
  </si>
  <si>
    <t>Jaap van Ullings</t>
  </si>
  <si>
    <t>Biologie</t>
  </si>
  <si>
    <t>Denssen</t>
  </si>
  <si>
    <t>Natuurkunde</t>
  </si>
  <si>
    <t>Jansz</t>
  </si>
  <si>
    <t>Gymastiek</t>
  </si>
  <si>
    <t>Eigenschappen</t>
  </si>
  <si>
    <t>Tekst</t>
  </si>
  <si>
    <t>Financieel</t>
  </si>
  <si>
    <t>getal 1 dec</t>
  </si>
  <si>
    <t>School perecentage</t>
  </si>
  <si>
    <t>Datum</t>
  </si>
  <si>
    <t xml:space="preserve">  </t>
  </si>
  <si>
    <t>Onderdelen van het scherm, Lint en Opslaan</t>
  </si>
  <si>
    <t>Oefening 1 De onderdelen van het scherm</t>
  </si>
  <si>
    <r>
      <t xml:space="preserve">Minibalk instellen of verplaatsen </t>
    </r>
    <r>
      <rPr>
        <b/>
        <sz val="12"/>
        <color indexed="8"/>
        <rFont val="Calibri"/>
        <family val="2"/>
      </rPr>
      <t>klik</t>
    </r>
    <r>
      <rPr>
        <sz val="12"/>
        <color indexed="8"/>
        <rFont val="Calibri"/>
        <family val="2"/>
      </rPr>
      <t xml:space="preserve"> op </t>
    </r>
    <r>
      <rPr>
        <b/>
        <sz val="12"/>
        <color indexed="8"/>
        <rFont val="Calibri"/>
        <family val="2"/>
      </rPr>
      <t xml:space="preserve">minibalk (helemaal rechts) </t>
    </r>
    <r>
      <rPr>
        <sz val="12"/>
        <color indexed="8"/>
        <rFont val="Calibri"/>
        <family val="2"/>
      </rPr>
      <t xml:space="preserve"> - </t>
    </r>
    <r>
      <rPr>
        <i/>
        <sz val="12"/>
        <color indexed="8"/>
        <rFont val="Calibri"/>
        <family val="2"/>
      </rPr>
      <t xml:space="preserve">Onder het </t>
    </r>
    <r>
      <rPr>
        <b/>
        <i/>
        <sz val="12"/>
        <color indexed="8"/>
        <rFont val="Calibri"/>
        <family val="2"/>
      </rPr>
      <t>Lint</t>
    </r>
    <r>
      <rPr>
        <i/>
        <sz val="12"/>
        <color indexed="8"/>
        <rFont val="Calibri"/>
        <family val="2"/>
      </rPr>
      <t xml:space="preserve"> weergeven</t>
    </r>
  </si>
  <si>
    <r>
      <rPr>
        <b/>
        <sz val="12"/>
        <color indexed="8"/>
        <rFont val="Calibri"/>
        <family val="2"/>
      </rPr>
      <t>Klik</t>
    </r>
    <r>
      <rPr>
        <sz val="12"/>
        <color indexed="8"/>
        <rFont val="Calibri"/>
        <family val="2"/>
      </rPr>
      <t xml:space="preserve"> in de Miniwerkbalk op de </t>
    </r>
    <r>
      <rPr>
        <b/>
        <sz val="12"/>
        <color indexed="8"/>
        <rFont val="Calibri"/>
        <family val="2"/>
      </rPr>
      <t xml:space="preserve">pijltjes </t>
    </r>
    <r>
      <rPr>
        <i/>
        <sz val="12"/>
        <color indexed="8"/>
        <rFont val="Calibri"/>
        <family val="2"/>
      </rPr>
      <t>om het venster te openen</t>
    </r>
    <r>
      <rPr>
        <b/>
        <sz val="12"/>
        <color indexed="8"/>
        <rFont val="Calibri"/>
        <family val="2"/>
      </rPr>
      <t xml:space="preserve"> en </t>
    </r>
    <r>
      <rPr>
        <sz val="12"/>
        <color indexed="8"/>
        <rFont val="Calibri"/>
        <family val="2"/>
      </rPr>
      <t xml:space="preserve">voeg </t>
    </r>
    <r>
      <rPr>
        <i/>
        <sz val="12"/>
        <color indexed="8"/>
        <rFont val="Calibri"/>
        <family val="2"/>
      </rPr>
      <t xml:space="preserve">E-mailen </t>
    </r>
    <r>
      <rPr>
        <sz val="12"/>
        <color indexed="8"/>
        <rFont val="Calibri"/>
        <family val="2"/>
      </rPr>
      <t>toe</t>
    </r>
  </si>
  <si>
    <r>
      <rPr>
        <b/>
        <sz val="12"/>
        <color indexed="8"/>
        <rFont val="Calibri"/>
        <family val="2"/>
      </rPr>
      <t>Blader</t>
    </r>
    <r>
      <rPr>
        <sz val="12"/>
        <color indexed="8"/>
        <rFont val="Calibri"/>
        <family val="2"/>
      </rPr>
      <t xml:space="preserve"> door het lint d.m.v. </t>
    </r>
    <r>
      <rPr>
        <b/>
        <sz val="12"/>
        <color indexed="8"/>
        <rFont val="Calibri"/>
        <family val="2"/>
      </rPr>
      <t>scrollen</t>
    </r>
    <r>
      <rPr>
        <sz val="12"/>
        <color indexed="8"/>
        <rFont val="Calibri"/>
        <family val="2"/>
      </rPr>
      <t xml:space="preserve"> met de muis in het </t>
    </r>
    <r>
      <rPr>
        <b/>
        <sz val="12"/>
        <color indexed="8"/>
        <rFont val="Calibri"/>
        <family val="2"/>
      </rPr>
      <t>Lint</t>
    </r>
  </si>
  <si>
    <t>In- en Uitzoomen op het plusje of het minnetje ( in rechter onderhoek)</t>
  </si>
  <si>
    <r>
      <t xml:space="preserve">Klik naast het percentage op de weergave knoppen klik op de knop </t>
    </r>
    <r>
      <rPr>
        <b/>
        <sz val="12"/>
        <color indexed="8"/>
        <rFont val="Calibri"/>
        <family val="2"/>
      </rPr>
      <t>Pagina-eindevoorbeeld</t>
    </r>
    <r>
      <rPr>
        <sz val="12"/>
        <color indexed="8"/>
        <rFont val="Calibri"/>
        <family val="2"/>
      </rPr>
      <t xml:space="preserve"> om print passend te slepen</t>
    </r>
  </si>
  <si>
    <r>
      <t xml:space="preserve">Klik naast het percentage op de weergave knop - </t>
    </r>
    <r>
      <rPr>
        <b/>
        <sz val="12"/>
        <color indexed="8"/>
        <rFont val="Calibri"/>
        <family val="2"/>
      </rPr>
      <t>Normale weergave</t>
    </r>
  </si>
  <si>
    <t>Oefening 2 Opslaan en Opslaan als in extensies en afdrukken</t>
  </si>
  <si>
    <r>
      <rPr>
        <b/>
        <sz val="12"/>
        <rFont val="Calibri"/>
        <family val="2"/>
      </rPr>
      <t>Klik</t>
    </r>
    <r>
      <rPr>
        <sz val="12"/>
        <rFont val="Calibri"/>
        <family val="2"/>
      </rPr>
      <t xml:space="preserve"> op </t>
    </r>
    <r>
      <rPr>
        <b/>
        <sz val="12"/>
        <rFont val="Calibri"/>
        <family val="2"/>
      </rPr>
      <t>Bestand</t>
    </r>
    <r>
      <rPr>
        <sz val="12"/>
        <rFont val="Calibri"/>
        <family val="2"/>
      </rPr>
      <t xml:space="preserve"> - </t>
    </r>
    <r>
      <rPr>
        <b/>
        <sz val="12"/>
        <rFont val="Calibri"/>
        <family val="2"/>
      </rPr>
      <t>Opslaan</t>
    </r>
    <r>
      <rPr>
        <sz val="12"/>
        <rFont val="Calibri"/>
        <family val="2"/>
      </rPr>
      <t xml:space="preserve"> of "ctrl+s" om wijzigingen in een bestaand bestand op te slaan</t>
    </r>
  </si>
  <si>
    <r>
      <t xml:space="preserve">Klik </t>
    </r>
    <r>
      <rPr>
        <b/>
        <sz val="12"/>
        <color indexed="8"/>
        <rFont val="Calibri"/>
        <family val="2"/>
      </rPr>
      <t>Bestand</t>
    </r>
    <r>
      <rPr>
        <sz val="12"/>
        <color indexed="8"/>
        <rFont val="Calibri"/>
        <family val="2"/>
      </rPr>
      <t xml:space="preserve"> - </t>
    </r>
    <r>
      <rPr>
        <b/>
        <sz val="12"/>
        <color indexed="8"/>
        <rFont val="Calibri"/>
        <family val="2"/>
      </rPr>
      <t>Opslaan als</t>
    </r>
    <r>
      <rPr>
        <sz val="12"/>
        <color indexed="8"/>
        <rFont val="Calibri"/>
        <family val="2"/>
      </rPr>
      <t xml:space="preserve"> - </t>
    </r>
    <r>
      <rPr>
        <b/>
        <sz val="12"/>
        <color indexed="8"/>
        <rFont val="Calibri"/>
        <family val="2"/>
      </rPr>
      <t>kies</t>
    </r>
    <r>
      <rPr>
        <sz val="12"/>
        <color indexed="8"/>
        <rFont val="Calibri"/>
        <family val="2"/>
      </rPr>
      <t xml:space="preserve"> je eigen </t>
    </r>
    <r>
      <rPr>
        <b/>
        <sz val="12"/>
        <color indexed="8"/>
        <rFont val="Calibri"/>
        <family val="2"/>
      </rPr>
      <t>map</t>
    </r>
    <r>
      <rPr>
        <sz val="12"/>
        <color indexed="8"/>
        <rFont val="Calibri"/>
        <family val="2"/>
      </rPr>
      <t xml:space="preserve"> om het bestand in op te slaan en geef het een </t>
    </r>
    <r>
      <rPr>
        <b/>
        <sz val="12"/>
        <color indexed="8"/>
        <rFont val="Calibri"/>
        <family val="2"/>
      </rPr>
      <t>bestandsnaam</t>
    </r>
  </si>
  <si>
    <t>Als een Office bestand in versie wordt opgeslagen kunnen oudere versies worden geopend (Extensie is dan .xls)</t>
  </si>
  <si>
    <t>(standaard is de extensie van nieuwe Office versies .xlsx)</t>
  </si>
  <si>
    <r>
      <t xml:space="preserve">Klik </t>
    </r>
    <r>
      <rPr>
        <b/>
        <sz val="12"/>
        <color indexed="8"/>
        <rFont val="Calibri"/>
        <family val="2"/>
      </rPr>
      <t>Bestand</t>
    </r>
    <r>
      <rPr>
        <sz val="12"/>
        <color indexed="8"/>
        <rFont val="Calibri"/>
        <family val="2"/>
      </rPr>
      <t xml:space="preserve"> - </t>
    </r>
    <r>
      <rPr>
        <b/>
        <sz val="12"/>
        <color indexed="8"/>
        <rFont val="Calibri"/>
        <family val="2"/>
      </rPr>
      <t>Afdrukken</t>
    </r>
    <r>
      <rPr>
        <sz val="12"/>
        <color indexed="8"/>
        <rFont val="Calibri"/>
        <family val="2"/>
      </rPr>
      <t xml:space="preserve"> - eventueel gewenste onderdelen instellingen - </t>
    </r>
    <r>
      <rPr>
        <b/>
        <sz val="12"/>
        <color indexed="8"/>
        <rFont val="Calibri"/>
        <family val="2"/>
      </rPr>
      <t>kies</t>
    </r>
    <r>
      <rPr>
        <sz val="12"/>
        <color indexed="8"/>
        <rFont val="Calibri"/>
        <family val="2"/>
      </rPr>
      <t xml:space="preserve"> een </t>
    </r>
    <r>
      <rPr>
        <b/>
        <sz val="12"/>
        <color indexed="8"/>
        <rFont val="Calibri"/>
        <family val="2"/>
      </rPr>
      <t>printer</t>
    </r>
    <r>
      <rPr>
        <sz val="12"/>
        <color indexed="8"/>
        <rFont val="Calibri"/>
        <family val="2"/>
      </rPr>
      <t xml:space="preserve"> - </t>
    </r>
    <r>
      <rPr>
        <b/>
        <sz val="12"/>
        <color indexed="8"/>
        <rFont val="Calibri"/>
        <family val="2"/>
      </rPr>
      <t>Afdrukken</t>
    </r>
  </si>
  <si>
    <r>
      <rPr>
        <b/>
        <sz val="12"/>
        <color indexed="8"/>
        <rFont val="Calibri"/>
        <family val="2"/>
      </rPr>
      <t>Bestand - Afdrukken</t>
    </r>
    <r>
      <rPr>
        <sz val="12"/>
        <color indexed="8"/>
        <rFont val="Calibri"/>
        <family val="2"/>
      </rPr>
      <t xml:space="preserve"> -  klik onderaan - </t>
    </r>
    <r>
      <rPr>
        <b/>
        <sz val="12"/>
        <color indexed="8"/>
        <rFont val="Calibri"/>
        <family val="2"/>
      </rPr>
      <t>Pagina-instelling</t>
    </r>
    <r>
      <rPr>
        <sz val="12"/>
        <color indexed="8"/>
        <rFont val="Calibri"/>
        <family val="2"/>
      </rPr>
      <t xml:space="preserve"> en vink</t>
    </r>
    <r>
      <rPr>
        <i/>
        <sz val="12"/>
        <color indexed="8"/>
        <rFont val="Calibri"/>
        <family val="2"/>
      </rPr>
      <t xml:space="preserve"> Aanpassen aan</t>
    </r>
    <r>
      <rPr>
        <sz val="12"/>
        <color indexed="8"/>
        <rFont val="Calibri"/>
        <family val="2"/>
      </rPr>
      <t xml:space="preserve"> 1 bij 1 pagina</t>
    </r>
  </si>
  <si>
    <t>Nu zal het document op 1 pagina worden afgedrukt (Excel past het percentage zelf aan)</t>
  </si>
  <si>
    <r>
      <t xml:space="preserve">Print marges verkleinen - </t>
    </r>
    <r>
      <rPr>
        <b/>
        <sz val="12"/>
        <color indexed="8"/>
        <rFont val="Calibri"/>
        <family val="2"/>
      </rPr>
      <t>Pagina-Indeling</t>
    </r>
    <r>
      <rPr>
        <sz val="12"/>
        <color indexed="8"/>
        <rFont val="Calibri"/>
        <family val="2"/>
      </rPr>
      <t xml:space="preserve"> - </t>
    </r>
    <r>
      <rPr>
        <b/>
        <sz val="12"/>
        <color indexed="8"/>
        <rFont val="Calibri"/>
        <family val="2"/>
      </rPr>
      <t>Marges</t>
    </r>
    <r>
      <rPr>
        <sz val="12"/>
        <color indexed="8"/>
        <rFont val="Calibri"/>
        <family val="2"/>
      </rPr>
      <t xml:space="preserve"> - </t>
    </r>
    <r>
      <rPr>
        <i/>
        <sz val="12"/>
        <color indexed="8"/>
        <rFont val="Calibri"/>
        <family val="2"/>
      </rPr>
      <t>Smal</t>
    </r>
  </si>
  <si>
    <t>Oefening 3 Werken met Het lint</t>
  </si>
  <si>
    <r>
      <rPr>
        <b/>
        <sz val="12"/>
        <color indexed="8"/>
        <rFont val="Calibri"/>
        <family val="2"/>
      </rPr>
      <t>Klik</t>
    </r>
    <r>
      <rPr>
        <sz val="12"/>
        <color indexed="8"/>
        <rFont val="Calibri"/>
        <family val="2"/>
      </rPr>
      <t xml:space="preserve"> op elk </t>
    </r>
    <r>
      <rPr>
        <b/>
        <sz val="12"/>
        <color indexed="8"/>
        <rFont val="Calibri"/>
        <family val="2"/>
      </rPr>
      <t>tabblad</t>
    </r>
    <r>
      <rPr>
        <sz val="12"/>
        <color indexed="8"/>
        <rFont val="Calibri"/>
        <family val="2"/>
      </rPr>
      <t xml:space="preserve"> in het </t>
    </r>
    <r>
      <rPr>
        <b/>
        <sz val="12"/>
        <color indexed="8"/>
        <rFont val="Calibri"/>
        <family val="2"/>
      </rPr>
      <t>Lint</t>
    </r>
    <r>
      <rPr>
        <sz val="12"/>
        <color indexed="8"/>
        <rFont val="Calibri"/>
        <family val="2"/>
      </rPr>
      <t xml:space="preserve"> om de menu onderdelen zichtbaar te maken of </t>
    </r>
    <r>
      <rPr>
        <b/>
        <sz val="12"/>
        <color indexed="8"/>
        <rFont val="Calibri"/>
        <family val="2"/>
      </rPr>
      <t>scroll</t>
    </r>
    <r>
      <rPr>
        <sz val="12"/>
        <color indexed="8"/>
        <rFont val="Calibri"/>
        <family val="2"/>
      </rPr>
      <t xml:space="preserve"> met het muiswiel door het lint</t>
    </r>
  </si>
  <si>
    <r>
      <rPr>
        <i/>
        <sz val="12"/>
        <color indexed="8"/>
        <rFont val="Calibri"/>
        <family val="2"/>
      </rPr>
      <t xml:space="preserve">Maak in cel I32 een Vorm </t>
    </r>
    <r>
      <rPr>
        <sz val="12"/>
        <color indexed="8"/>
        <rFont val="Calibri"/>
        <family val="2"/>
      </rPr>
      <t xml:space="preserve">(zie voorbeeld) - </t>
    </r>
    <r>
      <rPr>
        <b/>
        <sz val="12"/>
        <color indexed="8"/>
        <rFont val="Calibri"/>
        <family val="2"/>
      </rPr>
      <t>Invoegen</t>
    </r>
    <r>
      <rPr>
        <sz val="12"/>
        <color indexed="8"/>
        <rFont val="Calibri"/>
        <family val="2"/>
      </rPr>
      <t xml:space="preserve"> - </t>
    </r>
    <r>
      <rPr>
        <b/>
        <sz val="12"/>
        <color indexed="8"/>
        <rFont val="Calibri"/>
        <family val="2"/>
      </rPr>
      <t>Illustraties</t>
    </r>
    <r>
      <rPr>
        <sz val="12"/>
        <color indexed="8"/>
        <rFont val="Calibri"/>
        <family val="2"/>
      </rPr>
      <t xml:space="preserve"> - </t>
    </r>
    <r>
      <rPr>
        <b/>
        <sz val="12"/>
        <color indexed="8"/>
        <rFont val="Calibri"/>
        <family val="2"/>
      </rPr>
      <t>Vormen</t>
    </r>
    <r>
      <rPr>
        <sz val="12"/>
        <color indexed="8"/>
        <rFont val="Calibri"/>
        <family val="2"/>
      </rPr>
      <t xml:space="preserve"> - </t>
    </r>
    <r>
      <rPr>
        <b/>
        <sz val="12"/>
        <color indexed="8"/>
        <rFont val="Calibri"/>
        <family val="2"/>
      </rPr>
      <t>Bijschriften</t>
    </r>
  </si>
  <si>
    <t>klik op de vorm - gedachtewolkje:wolk</t>
  </si>
  <si>
    <r>
      <rPr>
        <b/>
        <sz val="12"/>
        <color indexed="8"/>
        <rFont val="Calibri"/>
        <family val="2"/>
      </rPr>
      <t>Sleep</t>
    </r>
    <r>
      <rPr>
        <sz val="12"/>
        <color indexed="8"/>
        <rFont val="Calibri"/>
        <family val="2"/>
      </rPr>
      <t xml:space="preserve"> met de linkermuisknop ingedrukt tot de </t>
    </r>
    <r>
      <rPr>
        <b/>
        <sz val="12"/>
        <color indexed="8"/>
        <rFont val="Calibri"/>
        <family val="2"/>
      </rPr>
      <t>vorm</t>
    </r>
    <r>
      <rPr>
        <sz val="12"/>
        <color indexed="8"/>
        <rFont val="Calibri"/>
        <family val="2"/>
      </rPr>
      <t xml:space="preserve"> de </t>
    </r>
    <r>
      <rPr>
        <b/>
        <sz val="12"/>
        <color indexed="8"/>
        <rFont val="Calibri"/>
        <family val="2"/>
      </rPr>
      <t>gewenste grootte</t>
    </r>
    <r>
      <rPr>
        <sz val="12"/>
        <color indexed="8"/>
        <rFont val="Calibri"/>
        <family val="2"/>
      </rPr>
      <t xml:space="preserve"> heeft.</t>
    </r>
  </si>
  <si>
    <r>
      <t xml:space="preserve">Het Lint </t>
    </r>
    <r>
      <rPr>
        <b/>
        <sz val="12"/>
        <color indexed="8"/>
        <rFont val="Calibri"/>
        <family val="2"/>
      </rPr>
      <t>minimaliseren</t>
    </r>
    <r>
      <rPr>
        <sz val="12"/>
        <color indexed="8"/>
        <rFont val="Calibri"/>
        <family val="2"/>
      </rPr>
      <t xml:space="preserve"> kan door </t>
    </r>
    <r>
      <rPr>
        <b/>
        <sz val="12"/>
        <color indexed="8"/>
        <rFont val="Calibri"/>
        <family val="2"/>
      </rPr>
      <t>dubbelklik</t>
    </r>
    <r>
      <rPr>
        <sz val="12"/>
        <color indexed="8"/>
        <rFont val="Calibri"/>
        <family val="2"/>
      </rPr>
      <t xml:space="preserve"> op een menu-</t>
    </r>
    <r>
      <rPr>
        <b/>
        <sz val="12"/>
        <color indexed="8"/>
        <rFont val="Calibri"/>
        <family val="2"/>
      </rPr>
      <t>tabblad</t>
    </r>
    <r>
      <rPr>
        <sz val="12"/>
        <color indexed="8"/>
        <rFont val="Calibri"/>
        <family val="2"/>
      </rPr>
      <t xml:space="preserve"> </t>
    </r>
  </si>
  <si>
    <r>
      <rPr>
        <b/>
        <sz val="12"/>
        <color indexed="8"/>
        <rFont val="Calibri"/>
        <family val="2"/>
      </rPr>
      <t>Eenmaal</t>
    </r>
    <r>
      <rPr>
        <sz val="12"/>
        <color indexed="8"/>
        <rFont val="Calibri"/>
        <family val="2"/>
      </rPr>
      <t xml:space="preserve"> klik op een tabblad en het </t>
    </r>
    <r>
      <rPr>
        <b/>
        <sz val="12"/>
        <color indexed="8"/>
        <rFont val="Calibri"/>
        <family val="2"/>
      </rPr>
      <t>Lint</t>
    </r>
    <r>
      <rPr>
        <sz val="12"/>
        <color indexed="8"/>
        <rFont val="Calibri"/>
        <family val="2"/>
      </rPr>
      <t xml:space="preserve"> wordt weer zichtbaar</t>
    </r>
  </si>
  <si>
    <r>
      <rPr>
        <b/>
        <sz val="12"/>
        <color indexed="8"/>
        <rFont val="Calibri"/>
        <family val="2"/>
      </rPr>
      <t>Dubbel</t>
    </r>
    <r>
      <rPr>
        <sz val="12"/>
        <color indexed="8"/>
        <rFont val="Calibri"/>
        <family val="2"/>
      </rPr>
      <t xml:space="preserve"> klik op een tabblad en het </t>
    </r>
    <r>
      <rPr>
        <b/>
        <sz val="12"/>
        <color indexed="8"/>
        <rFont val="Calibri"/>
        <family val="2"/>
      </rPr>
      <t>Lint</t>
    </r>
    <r>
      <rPr>
        <sz val="12"/>
        <color indexed="8"/>
        <rFont val="Calibri"/>
        <family val="2"/>
      </rPr>
      <t xml:space="preserve"> </t>
    </r>
    <r>
      <rPr>
        <u/>
        <sz val="12"/>
        <color indexed="8"/>
        <rFont val="Calibri"/>
        <family val="2"/>
      </rPr>
      <t>blijft</t>
    </r>
    <r>
      <rPr>
        <sz val="12"/>
        <color indexed="8"/>
        <rFont val="Calibri"/>
        <family val="2"/>
      </rPr>
      <t xml:space="preserve"> zichtbaar</t>
    </r>
  </si>
  <si>
    <r>
      <t xml:space="preserve">Zet de </t>
    </r>
    <r>
      <rPr>
        <b/>
        <sz val="12"/>
        <color indexed="8"/>
        <rFont val="Calibri"/>
        <family val="2"/>
      </rPr>
      <t>rasterlijnen</t>
    </r>
    <r>
      <rPr>
        <sz val="12"/>
        <color indexed="8"/>
        <rFont val="Calibri"/>
        <family val="2"/>
      </rPr>
      <t xml:space="preserve"> aan via - </t>
    </r>
    <r>
      <rPr>
        <b/>
        <sz val="12"/>
        <color indexed="8"/>
        <rFont val="Calibri"/>
        <family val="2"/>
      </rPr>
      <t>Beeld</t>
    </r>
    <r>
      <rPr>
        <sz val="12"/>
        <color indexed="8"/>
        <rFont val="Calibri"/>
        <family val="2"/>
      </rPr>
      <t xml:space="preserve"> - </t>
    </r>
    <r>
      <rPr>
        <b/>
        <sz val="12"/>
        <color indexed="8"/>
        <rFont val="Calibri"/>
        <family val="2"/>
      </rPr>
      <t>Rasterlijnen</t>
    </r>
    <r>
      <rPr>
        <sz val="12"/>
        <color indexed="8"/>
        <rFont val="Calibri"/>
        <family val="2"/>
      </rPr>
      <t xml:space="preserve"> - </t>
    </r>
    <r>
      <rPr>
        <b/>
        <sz val="12"/>
        <color indexed="8"/>
        <rFont val="Calibri"/>
        <family val="2"/>
      </rPr>
      <t>aanvinken</t>
    </r>
  </si>
  <si>
    <r>
      <rPr>
        <b/>
        <sz val="12"/>
        <color indexed="8"/>
        <rFont val="Calibri"/>
        <family val="2"/>
      </rPr>
      <t>Verwijder</t>
    </r>
    <r>
      <rPr>
        <sz val="12"/>
        <color indexed="8"/>
        <rFont val="Calibri"/>
        <family val="2"/>
      </rPr>
      <t xml:space="preserve"> deze rij 29 met de knop </t>
    </r>
    <r>
      <rPr>
        <b/>
        <sz val="12"/>
        <color indexed="8"/>
        <rFont val="Calibri"/>
        <family val="2"/>
      </rPr>
      <t>Verwijderen</t>
    </r>
    <r>
      <rPr>
        <sz val="12"/>
        <color indexed="8"/>
        <rFont val="Calibri"/>
        <family val="2"/>
      </rPr>
      <t xml:space="preserve"> in het </t>
    </r>
    <r>
      <rPr>
        <b/>
        <sz val="12"/>
        <color indexed="8"/>
        <rFont val="Calibri"/>
        <family val="2"/>
      </rPr>
      <t>Start</t>
    </r>
    <r>
      <rPr>
        <sz val="12"/>
        <color indexed="8"/>
        <rFont val="Calibri"/>
        <family val="2"/>
      </rPr>
      <t xml:space="preserve"> menu</t>
    </r>
  </si>
  <si>
    <t>Herstel de vorige handeling met "ctrl=z".</t>
  </si>
  <si>
    <t>Printen in Excel</t>
  </si>
  <si>
    <t>Oefening 1 Diverse afdruk mogelijkheden</t>
  </si>
  <si>
    <t>Een afdrukbereik bepalen (Alleen de gegevens die geselecteerd zijn worden uitgeprint)</t>
  </si>
  <si>
    <t>Selecteer het bereik  A2 t/m L23</t>
  </si>
  <si>
    <r>
      <t xml:space="preserve">Klik tabblad </t>
    </r>
    <r>
      <rPr>
        <b/>
        <sz val="12"/>
        <color indexed="8"/>
        <rFont val="Calibri"/>
        <family val="2"/>
      </rPr>
      <t>Pagina-indeling</t>
    </r>
    <r>
      <rPr>
        <sz val="12"/>
        <color indexed="8"/>
        <rFont val="Calibri"/>
        <family val="2"/>
      </rPr>
      <t xml:space="preserve"> vervolgens knop </t>
    </r>
    <r>
      <rPr>
        <b/>
        <sz val="12"/>
        <color indexed="8"/>
        <rFont val="Calibri"/>
        <family val="2"/>
      </rPr>
      <t>Afdrukbereik</t>
    </r>
    <r>
      <rPr>
        <sz val="12"/>
        <color indexed="8"/>
        <rFont val="Calibri"/>
        <family val="2"/>
      </rPr>
      <t xml:space="preserve"> </t>
    </r>
  </si>
  <si>
    <r>
      <t xml:space="preserve">Klik </t>
    </r>
    <r>
      <rPr>
        <b/>
        <sz val="12"/>
        <color indexed="8"/>
        <rFont val="Calibri"/>
        <family val="2"/>
      </rPr>
      <t xml:space="preserve">Afdrukbereik bepalen </t>
    </r>
  </si>
  <si>
    <t xml:space="preserve">Controleer in het afdrukvoorbeeld of gewenste selectie ook daadwerkelijk wordt afgedrukt </t>
  </si>
  <si>
    <r>
      <t xml:space="preserve">Klik tabblad </t>
    </r>
    <r>
      <rPr>
        <b/>
        <sz val="12"/>
        <color indexed="8"/>
        <rFont val="Calibri"/>
        <family val="2"/>
      </rPr>
      <t>Pagina-indeling</t>
    </r>
    <r>
      <rPr>
        <sz val="12"/>
        <color indexed="8"/>
        <rFont val="Calibri"/>
        <family val="2"/>
      </rPr>
      <t xml:space="preserve"> vervolgens knop </t>
    </r>
    <r>
      <rPr>
        <b/>
        <sz val="12"/>
        <color indexed="8"/>
        <rFont val="Calibri"/>
        <family val="2"/>
      </rPr>
      <t>Afdrukbereik</t>
    </r>
    <r>
      <rPr>
        <sz val="12"/>
        <color indexed="8"/>
        <rFont val="Calibri"/>
        <family val="2"/>
      </rPr>
      <t xml:space="preserve"> en klik </t>
    </r>
    <r>
      <rPr>
        <b/>
        <sz val="12"/>
        <color indexed="8"/>
        <rFont val="Calibri"/>
        <family val="2"/>
      </rPr>
      <t>Afdrukbereik wissen</t>
    </r>
  </si>
  <si>
    <t>Oefening 2 Afdrukvoorbeeld en pagina instellingen</t>
  </si>
  <si>
    <r>
      <t xml:space="preserve">Afdrukvoorbeeld - klik </t>
    </r>
    <r>
      <rPr>
        <b/>
        <sz val="12"/>
        <color indexed="8"/>
        <rFont val="Calibri"/>
        <family val="2"/>
      </rPr>
      <t>Bestand</t>
    </r>
    <r>
      <rPr>
        <sz val="12"/>
        <color indexed="8"/>
        <rFont val="Calibri"/>
        <family val="2"/>
      </rPr>
      <t xml:space="preserve"> - </t>
    </r>
    <r>
      <rPr>
        <b/>
        <sz val="12"/>
        <color indexed="8"/>
        <rFont val="Calibri"/>
        <family val="2"/>
      </rPr>
      <t>Afdrukken</t>
    </r>
    <r>
      <rPr>
        <sz val="12"/>
        <color indexed="8"/>
        <rFont val="Calibri"/>
        <family val="2"/>
      </rPr>
      <t xml:space="preserve"> - </t>
    </r>
    <r>
      <rPr>
        <b/>
        <sz val="12"/>
        <color indexed="8"/>
        <rFont val="Calibri"/>
        <family val="2"/>
      </rPr>
      <t>Afdrukvoorbeeld - of knop Afdrukvoorbeeld in de minibalk</t>
    </r>
  </si>
  <si>
    <r>
      <t xml:space="preserve">Klik tabblad </t>
    </r>
    <r>
      <rPr>
        <b/>
        <sz val="12"/>
        <color indexed="8"/>
        <rFont val="Calibri"/>
        <family val="2"/>
      </rPr>
      <t>Pagina-indeling</t>
    </r>
    <r>
      <rPr>
        <sz val="12"/>
        <color indexed="8"/>
        <rFont val="Calibri"/>
        <family val="2"/>
      </rPr>
      <t xml:space="preserve"> - </t>
    </r>
    <r>
      <rPr>
        <b/>
        <sz val="12"/>
        <color indexed="8"/>
        <rFont val="Calibri"/>
        <family val="2"/>
      </rPr>
      <t>Afdrukstand</t>
    </r>
    <r>
      <rPr>
        <sz val="12"/>
        <color indexed="8"/>
        <rFont val="Calibri"/>
        <family val="2"/>
      </rPr>
      <t xml:space="preserve"> - kies liggend (het document wordt in de breedte/liggend uitgeprint)</t>
    </r>
  </si>
  <si>
    <r>
      <t xml:space="preserve">Afdrukmarge verkeinen - </t>
    </r>
    <r>
      <rPr>
        <b/>
        <sz val="12"/>
        <color indexed="8"/>
        <rFont val="Calibri"/>
        <family val="2"/>
      </rPr>
      <t>Bestand</t>
    </r>
    <r>
      <rPr>
        <sz val="12"/>
        <color indexed="8"/>
        <rFont val="Calibri"/>
        <family val="2"/>
      </rPr>
      <t xml:space="preserve"> - </t>
    </r>
    <r>
      <rPr>
        <b/>
        <sz val="12"/>
        <color indexed="8"/>
        <rFont val="Calibri"/>
        <family val="2"/>
      </rPr>
      <t>Afdrukken</t>
    </r>
    <r>
      <rPr>
        <sz val="12"/>
        <color indexed="8"/>
        <rFont val="Calibri"/>
        <family val="2"/>
      </rPr>
      <t xml:space="preserve"> - </t>
    </r>
    <r>
      <rPr>
        <i/>
        <sz val="12"/>
        <color indexed="8"/>
        <rFont val="Calibri"/>
        <family val="2"/>
      </rPr>
      <t>Smalle marge instellen</t>
    </r>
  </si>
  <si>
    <t>Pagina laten afdrukken op 1 pagina indien iets te groot gemaakt voor A4</t>
  </si>
  <si>
    <r>
      <rPr>
        <b/>
        <sz val="12"/>
        <color indexed="8"/>
        <rFont val="Calibri"/>
        <family val="2"/>
      </rPr>
      <t>Bestand</t>
    </r>
    <r>
      <rPr>
        <sz val="12"/>
        <color indexed="8"/>
        <rFont val="Calibri"/>
        <family val="2"/>
      </rPr>
      <t xml:space="preserve"> - </t>
    </r>
    <r>
      <rPr>
        <b/>
        <sz val="12"/>
        <color indexed="8"/>
        <rFont val="Calibri"/>
        <family val="2"/>
      </rPr>
      <t>Afdrukken</t>
    </r>
    <r>
      <rPr>
        <sz val="12"/>
        <color indexed="8"/>
        <rFont val="Calibri"/>
        <family val="2"/>
      </rPr>
      <t xml:space="preserve"> - </t>
    </r>
    <r>
      <rPr>
        <sz val="12"/>
        <color theme="4" tint="-0.249977111117893"/>
        <rFont val="Calibri"/>
        <family val="2"/>
      </rPr>
      <t>Pagina-instelling</t>
    </r>
    <r>
      <rPr>
        <sz val="12"/>
        <color indexed="8"/>
        <rFont val="Calibri"/>
        <family val="2"/>
      </rPr>
      <t xml:space="preserve"> - Aanpassen bij 1 bij 1 pagina's aanvinken.</t>
    </r>
  </si>
  <si>
    <t>Oefening 3 Diversen niet standaard onderwerpen meeprinten</t>
  </si>
  <si>
    <t xml:space="preserve">Rij en kolomkoppen uitprinten: </t>
  </si>
  <si>
    <r>
      <t xml:space="preserve">Klik </t>
    </r>
    <r>
      <rPr>
        <b/>
        <sz val="12"/>
        <color indexed="8"/>
        <rFont val="Calibri"/>
        <family val="2"/>
      </rPr>
      <t>Bestand</t>
    </r>
    <r>
      <rPr>
        <sz val="12"/>
        <color indexed="8"/>
        <rFont val="Calibri"/>
        <family val="2"/>
      </rPr>
      <t xml:space="preserve"> - </t>
    </r>
    <r>
      <rPr>
        <b/>
        <sz val="12"/>
        <color indexed="8"/>
        <rFont val="Calibri"/>
        <family val="2"/>
      </rPr>
      <t>Afdrukken</t>
    </r>
    <r>
      <rPr>
        <sz val="12"/>
        <color indexed="8"/>
        <rFont val="Calibri"/>
        <family val="2"/>
      </rPr>
      <t xml:space="preserve"> -  </t>
    </r>
    <r>
      <rPr>
        <sz val="12"/>
        <color theme="4" tint="-0.249977111117893"/>
        <rFont val="Calibri"/>
        <family val="2"/>
      </rPr>
      <t>Pagina-indeling</t>
    </r>
    <r>
      <rPr>
        <sz val="12"/>
        <color indexed="8"/>
        <rFont val="Calibri"/>
        <family val="2"/>
      </rPr>
      <t xml:space="preserve"> </t>
    </r>
  </si>
  <si>
    <r>
      <t xml:space="preserve">tablad </t>
    </r>
    <r>
      <rPr>
        <b/>
        <i/>
        <sz val="12"/>
        <color indexed="8"/>
        <rFont val="Calibri"/>
        <family val="2"/>
      </rPr>
      <t>Blad</t>
    </r>
    <r>
      <rPr>
        <sz val="12"/>
        <color indexed="8"/>
        <rFont val="Calibri"/>
        <family val="2"/>
      </rPr>
      <t xml:space="preserve"> - </t>
    </r>
    <r>
      <rPr>
        <i/>
        <sz val="12"/>
        <color indexed="8"/>
        <rFont val="Calibri"/>
        <family val="2"/>
      </rPr>
      <t>Rij en kolomkoppen</t>
    </r>
    <r>
      <rPr>
        <sz val="12"/>
        <color indexed="8"/>
        <rFont val="Calibri"/>
        <family val="2"/>
      </rPr>
      <t xml:space="preserve"> aanvinken.</t>
    </r>
  </si>
  <si>
    <t>Rasterlijnen uitprinten:</t>
  </si>
  <si>
    <r>
      <t xml:space="preserve">tablad </t>
    </r>
    <r>
      <rPr>
        <b/>
        <i/>
        <sz val="12"/>
        <color indexed="8"/>
        <rFont val="Calibri"/>
        <family val="2"/>
      </rPr>
      <t>Blad</t>
    </r>
    <r>
      <rPr>
        <sz val="12"/>
        <color indexed="8"/>
        <rFont val="Calibri"/>
        <family val="2"/>
      </rPr>
      <t xml:space="preserve"> - </t>
    </r>
    <r>
      <rPr>
        <i/>
        <sz val="12"/>
        <color indexed="8"/>
        <rFont val="Calibri"/>
        <family val="2"/>
      </rPr>
      <t>Rasterlijnen</t>
    </r>
    <r>
      <rPr>
        <sz val="12"/>
        <color indexed="8"/>
        <rFont val="Calibri"/>
        <family val="2"/>
      </rPr>
      <t xml:space="preserve"> aanvinken.</t>
    </r>
  </si>
  <si>
    <t xml:space="preserve">Zwart wit afdrukken: </t>
  </si>
  <si>
    <r>
      <t xml:space="preserve">tablad </t>
    </r>
    <r>
      <rPr>
        <b/>
        <i/>
        <sz val="12"/>
        <color indexed="8"/>
        <rFont val="Calibri"/>
        <family val="2"/>
      </rPr>
      <t>Blad</t>
    </r>
    <r>
      <rPr>
        <sz val="12"/>
        <color indexed="8"/>
        <rFont val="Calibri"/>
        <family val="2"/>
      </rPr>
      <t xml:space="preserve"> - </t>
    </r>
    <r>
      <rPr>
        <i/>
        <sz val="12"/>
        <color indexed="8"/>
        <rFont val="Calibri"/>
        <family val="2"/>
      </rPr>
      <t>Zwart wit afdrukken</t>
    </r>
    <r>
      <rPr>
        <sz val="12"/>
        <color indexed="8"/>
        <rFont val="Calibri"/>
        <family val="2"/>
      </rPr>
      <t xml:space="preserve"> aanvinken.</t>
    </r>
  </si>
  <si>
    <t>Oefening 4  Pagina-nummers</t>
  </si>
  <si>
    <r>
      <t xml:space="preserve">Pagina-nummers uitprinten: Klik </t>
    </r>
    <r>
      <rPr>
        <b/>
        <sz val="12"/>
        <color indexed="8"/>
        <rFont val="Calibri"/>
        <family val="2"/>
      </rPr>
      <t>Bestand</t>
    </r>
    <r>
      <rPr>
        <sz val="12"/>
        <color indexed="8"/>
        <rFont val="Calibri"/>
        <family val="2"/>
      </rPr>
      <t xml:space="preserve"> - </t>
    </r>
    <r>
      <rPr>
        <b/>
        <sz val="12"/>
        <color indexed="8"/>
        <rFont val="Calibri"/>
        <family val="2"/>
      </rPr>
      <t>Afdrukken</t>
    </r>
    <r>
      <rPr>
        <sz val="12"/>
        <color indexed="8"/>
        <rFont val="Calibri"/>
        <family val="2"/>
      </rPr>
      <t xml:space="preserve"> - </t>
    </r>
    <r>
      <rPr>
        <sz val="12"/>
        <color theme="4" tint="-0.249977111117893"/>
        <rFont val="Calibri"/>
        <family val="2"/>
      </rPr>
      <t>Pagina-instelling</t>
    </r>
  </si>
  <si>
    <r>
      <t xml:space="preserve">Tabblad </t>
    </r>
    <r>
      <rPr>
        <i/>
        <sz val="12"/>
        <color indexed="8"/>
        <rFont val="Calibri"/>
        <family val="2"/>
      </rPr>
      <t>koptekst/voettekst</t>
    </r>
    <r>
      <rPr>
        <sz val="12"/>
        <color indexed="8"/>
        <rFont val="Calibri"/>
        <family val="2"/>
      </rPr>
      <t xml:space="preserve"> klik knop </t>
    </r>
    <r>
      <rPr>
        <b/>
        <sz val="12"/>
        <color indexed="8"/>
        <rFont val="Calibri"/>
        <family val="2"/>
      </rPr>
      <t xml:space="preserve">Aangepaste voettekst </t>
    </r>
  </si>
  <si>
    <t>Klik in Rechtervak vervolgens op 2e knop pagina-nummers invoegen OK</t>
  </si>
  <si>
    <t>Klik - OK om het afdrukvoorbeeld te sluiten.</t>
  </si>
  <si>
    <t>Rijen en kolommen op maat instellen</t>
  </si>
  <si>
    <t>Oefening 1 Kolommen op diverse manieren passend maken aan de inhoud</t>
  </si>
  <si>
    <t>ma</t>
  </si>
  <si>
    <t>di</t>
  </si>
  <si>
    <t>wo</t>
  </si>
  <si>
    <t>do</t>
  </si>
  <si>
    <t>vr</t>
  </si>
  <si>
    <t>za</t>
  </si>
  <si>
    <r>
      <rPr>
        <b/>
        <sz val="12"/>
        <color indexed="8"/>
        <rFont val="Calibri"/>
        <family val="2"/>
      </rPr>
      <t>Selecteer</t>
    </r>
    <r>
      <rPr>
        <sz val="12"/>
        <color indexed="8"/>
        <rFont val="Calibri"/>
        <family val="2"/>
      </rPr>
      <t xml:space="preserve"> kolom S, rechtermuis, klik en kies </t>
    </r>
    <r>
      <rPr>
        <i/>
        <sz val="12"/>
        <color indexed="8"/>
        <rFont val="Calibri"/>
        <family val="2"/>
      </rPr>
      <t>Verbergen</t>
    </r>
    <r>
      <rPr>
        <sz val="12"/>
        <color indexed="8"/>
        <rFont val="Calibri"/>
        <family val="2"/>
      </rPr>
      <t xml:space="preserve"> (Kolom is niet meer zichtbaar)</t>
    </r>
  </si>
  <si>
    <t>verberg</t>
  </si>
  <si>
    <r>
      <rPr>
        <b/>
        <sz val="12"/>
        <color indexed="8"/>
        <rFont val="Calibri"/>
        <family val="2"/>
      </rPr>
      <t>Selecteer</t>
    </r>
    <r>
      <rPr>
        <sz val="12"/>
        <color indexed="8"/>
        <rFont val="Calibri"/>
        <family val="2"/>
      </rPr>
      <t xml:space="preserve"> kolom R en T, rechtermuis, klik en </t>
    </r>
    <r>
      <rPr>
        <i/>
        <sz val="12"/>
        <color indexed="8"/>
        <rFont val="Calibri"/>
        <family val="2"/>
      </rPr>
      <t>Zichtbaar</t>
    </r>
    <r>
      <rPr>
        <sz val="12"/>
        <color indexed="8"/>
        <rFont val="Calibri"/>
        <family val="2"/>
      </rPr>
      <t xml:space="preserve"> maken (Kolom is  weer zichtbaar)</t>
    </r>
  </si>
  <si>
    <t>en</t>
  </si>
  <si>
    <r>
      <t>Klik met de rechtermuis op kolom S en verwijder de kolom (</t>
    </r>
    <r>
      <rPr>
        <i/>
        <sz val="12"/>
        <color indexed="8"/>
        <rFont val="Calibri"/>
        <family val="2"/>
      </rPr>
      <t>Verwijderen</t>
    </r>
    <r>
      <rPr>
        <sz val="12"/>
        <color indexed="8"/>
        <rFont val="Calibri"/>
        <family val="2"/>
      </rPr>
      <t>)</t>
    </r>
  </si>
  <si>
    <t>verwijder</t>
  </si>
  <si>
    <r>
      <rPr>
        <b/>
        <sz val="12"/>
        <color indexed="8"/>
        <rFont val="Calibri"/>
        <family val="2"/>
      </rPr>
      <t>Selecteer</t>
    </r>
    <r>
      <rPr>
        <sz val="12"/>
        <color indexed="8"/>
        <rFont val="Calibri"/>
        <family val="2"/>
      </rPr>
      <t xml:space="preserve"> 6 kolommen vanaf kolom T </t>
    </r>
    <r>
      <rPr>
        <u/>
        <sz val="12"/>
        <color indexed="8"/>
        <rFont val="Calibri"/>
        <family val="2"/>
      </rPr>
      <t>t/m</t>
    </r>
    <r>
      <rPr>
        <sz val="12"/>
        <color indexed="8"/>
        <rFont val="Calibri"/>
        <family val="2"/>
      </rPr>
      <t xml:space="preserve"> Y, dubbelklik op de overgang tussen 2 kolommen om deze passend te maken of </t>
    </r>
  </si>
  <si>
    <t>deze</t>
  </si>
  <si>
    <r>
      <rPr>
        <b/>
        <sz val="12"/>
        <rFont val="Calibri"/>
        <family val="2"/>
      </rPr>
      <t>Sleep</t>
    </r>
    <r>
      <rPr>
        <sz val="12"/>
        <rFont val="Calibri"/>
        <family val="2"/>
      </rPr>
      <t xml:space="preserve"> de scheiding van de kolom T en U de kolombreedte naar 5 (alle kolommen zijn nu 5)</t>
    </r>
  </si>
  <si>
    <t>kolom</t>
  </si>
  <si>
    <r>
      <t xml:space="preserve">Andere manier is </t>
    </r>
    <r>
      <rPr>
        <b/>
        <sz val="12"/>
        <rFont val="Calibri"/>
        <family val="2"/>
      </rPr>
      <t>selecteer</t>
    </r>
    <r>
      <rPr>
        <sz val="12"/>
        <rFont val="Calibri"/>
        <family val="2"/>
      </rPr>
      <t xml:space="preserve"> alle kolommen - rechtermuisklik - </t>
    </r>
    <r>
      <rPr>
        <i/>
        <sz val="12"/>
        <rFont val="Calibri"/>
        <family val="2"/>
      </rPr>
      <t>Kolombreedte</t>
    </r>
    <r>
      <rPr>
        <sz val="12"/>
        <rFont val="Calibri"/>
        <family val="2"/>
      </rPr>
      <t xml:space="preserve"> - 5 - OK.</t>
    </r>
  </si>
  <si>
    <t>Oefening 2 Vulgreep oefeningen</t>
  </si>
  <si>
    <r>
      <t xml:space="preserve">Typ in cel B15 </t>
    </r>
    <r>
      <rPr>
        <b/>
        <sz val="12"/>
        <color indexed="8"/>
        <rFont val="Calibri"/>
        <family val="2"/>
      </rPr>
      <t>januari</t>
    </r>
    <r>
      <rPr>
        <sz val="12"/>
        <color indexed="8"/>
        <rFont val="Calibri"/>
        <family val="2"/>
      </rPr>
      <t xml:space="preserve"> in cel C15 </t>
    </r>
    <r>
      <rPr>
        <b/>
        <sz val="12"/>
        <color indexed="8"/>
        <rFont val="Calibri"/>
        <family val="2"/>
      </rPr>
      <t>februari</t>
    </r>
    <r>
      <rPr>
        <sz val="12"/>
        <color indexed="8"/>
        <rFont val="Calibri"/>
        <family val="2"/>
      </rPr>
      <t xml:space="preserve"> selecteer de 2 cellen en sleep met de vulgreep de maanden t/m dec door</t>
    </r>
  </si>
  <si>
    <r>
      <t xml:space="preserve">Typ in cel B17 </t>
    </r>
    <r>
      <rPr>
        <b/>
        <sz val="12"/>
        <color indexed="8"/>
        <rFont val="Calibri"/>
        <family val="2"/>
      </rPr>
      <t>maandag</t>
    </r>
    <r>
      <rPr>
        <sz val="12"/>
        <color indexed="8"/>
        <rFont val="Calibri"/>
        <family val="2"/>
      </rPr>
      <t xml:space="preserve"> in cel C17 </t>
    </r>
    <r>
      <rPr>
        <b/>
        <sz val="12"/>
        <color indexed="8"/>
        <rFont val="Calibri"/>
        <family val="2"/>
      </rPr>
      <t>dinsdag</t>
    </r>
    <r>
      <rPr>
        <sz val="12"/>
        <color indexed="8"/>
        <rFont val="Calibri"/>
        <family val="2"/>
      </rPr>
      <t xml:space="preserve"> selecteer de 2 cellen en sleep met de vulgreep de dagen tot zondag door</t>
    </r>
  </si>
  <si>
    <r>
      <t xml:space="preserve">Typ in cel B19 cijfer </t>
    </r>
    <r>
      <rPr>
        <b/>
        <sz val="12"/>
        <rFont val="Calibri"/>
        <family val="2"/>
      </rPr>
      <t>10</t>
    </r>
    <r>
      <rPr>
        <sz val="12"/>
        <color indexed="8"/>
        <rFont val="Calibri"/>
        <family val="2"/>
      </rPr>
      <t xml:space="preserve"> in cel C19 cijfer </t>
    </r>
    <r>
      <rPr>
        <b/>
        <sz val="12"/>
        <color indexed="8"/>
        <rFont val="Calibri"/>
        <family val="2"/>
      </rPr>
      <t>20,</t>
    </r>
    <r>
      <rPr>
        <sz val="12"/>
        <color indexed="8"/>
        <rFont val="Calibri"/>
        <family val="2"/>
      </rPr>
      <t xml:space="preserve"> selecteer de 2 cellen en sleep met de vulgreep de cijfers door tot 100</t>
    </r>
  </si>
  <si>
    <t>jan</t>
  </si>
  <si>
    <t>feb</t>
  </si>
  <si>
    <t>mrt</t>
  </si>
  <si>
    <t>apr</t>
  </si>
  <si>
    <t>mei</t>
  </si>
  <si>
    <t>jun</t>
  </si>
  <si>
    <t>jul</t>
  </si>
  <si>
    <t>aug</t>
  </si>
  <si>
    <t>sep</t>
  </si>
  <si>
    <t>okt</t>
  </si>
  <si>
    <t>nov</t>
  </si>
  <si>
    <t>dec</t>
  </si>
  <si>
    <t>zo</t>
  </si>
  <si>
    <t>Oefening 3 Tabel maken van de tafel van 10 met de vulgreep en kolommen automatisch passend maken</t>
  </si>
  <si>
    <r>
      <t xml:space="preserve">Ga met de cursor tussen de kolom </t>
    </r>
    <r>
      <rPr>
        <b/>
        <sz val="12"/>
        <rFont val="Calibri"/>
        <family val="2"/>
      </rPr>
      <t>K</t>
    </r>
    <r>
      <rPr>
        <sz val="12"/>
        <rFont val="Calibri"/>
        <family val="2"/>
      </rPr>
      <t xml:space="preserve"> en </t>
    </r>
    <r>
      <rPr>
        <b/>
        <sz val="12"/>
        <rFont val="Calibri"/>
        <family val="2"/>
      </rPr>
      <t>L</t>
    </r>
    <r>
      <rPr>
        <sz val="12"/>
        <rFont val="Calibri"/>
        <family val="2"/>
      </rPr>
      <t xml:space="preserve"> staan klik en houd de linkerknop ingedrukt om de breedte af te kunnen lezen</t>
    </r>
  </si>
  <si>
    <r>
      <t xml:space="preserve">Andere methode is rechtermuis op kolom </t>
    </r>
    <r>
      <rPr>
        <b/>
        <sz val="12"/>
        <rFont val="Calibri"/>
        <family val="2"/>
      </rPr>
      <t>K</t>
    </r>
    <r>
      <rPr>
        <sz val="12"/>
        <rFont val="Calibri"/>
        <family val="2"/>
      </rPr>
      <t xml:space="preserve"> - </t>
    </r>
    <r>
      <rPr>
        <i/>
        <sz val="12"/>
        <rFont val="Calibri"/>
        <family val="2"/>
      </rPr>
      <t>Kolombreedte</t>
    </r>
    <r>
      <rPr>
        <sz val="12"/>
        <rFont val="Calibri"/>
        <family val="2"/>
      </rPr>
      <t xml:space="preserve"> - typ gewenste maat - OK</t>
    </r>
  </si>
  <si>
    <t>Maak de tafeltjes van 10 met de vulgreep na en maak ze op zoals in het voorbeeld</t>
  </si>
  <si>
    <r>
      <t xml:space="preserve">Maak de hoogte van rij 27 met de rechtermuisknop 18,5, en kies gele </t>
    </r>
    <r>
      <rPr>
        <i/>
        <sz val="12"/>
        <rFont val="Calibri"/>
        <family val="2"/>
      </rPr>
      <t>Opvulkleur</t>
    </r>
  </si>
  <si>
    <t>Opdracht hier namaken</t>
  </si>
  <si>
    <t>Tafeltjes van 10</t>
  </si>
  <si>
    <r>
      <t xml:space="preserve">Deze 10 cellen </t>
    </r>
    <r>
      <rPr>
        <b/>
        <sz val="11"/>
        <color theme="1"/>
        <rFont val="Calibri"/>
        <family val="2"/>
        <scheme val="minor"/>
      </rPr>
      <t>Samenvoegen en centreren</t>
    </r>
    <r>
      <rPr>
        <sz val="11"/>
        <color theme="1"/>
        <rFont val="Calibri"/>
        <family val="2"/>
        <scheme val="minor"/>
      </rPr>
      <t xml:space="preserve"> vanuit het lint</t>
    </r>
  </si>
  <si>
    <t>Sorteren en Filteren van gegevens uit een database</t>
  </si>
  <si>
    <t>Gegevens sorteren en filter toepassen en in nieuwe werkmap verdelen</t>
  </si>
  <si>
    <r>
      <rPr>
        <b/>
        <sz val="12"/>
        <rFont val="Calibri"/>
        <family val="2"/>
      </rPr>
      <t>Sorteer</t>
    </r>
    <r>
      <rPr>
        <sz val="12"/>
        <rFont val="Calibri"/>
        <family val="2"/>
      </rPr>
      <t xml:space="preserve"> in het onderstaand adressen bestand eerst op </t>
    </r>
    <r>
      <rPr>
        <b/>
        <sz val="12"/>
        <rFont val="Calibri"/>
        <family val="2"/>
      </rPr>
      <t>Plaats</t>
    </r>
    <r>
      <rPr>
        <sz val="12"/>
        <rFont val="Calibri"/>
        <family val="2"/>
      </rPr>
      <t xml:space="preserve"> vervolgens op </t>
    </r>
    <r>
      <rPr>
        <b/>
        <sz val="12"/>
        <rFont val="Calibri"/>
        <family val="2"/>
      </rPr>
      <t>Naam</t>
    </r>
  </si>
  <si>
    <r>
      <t xml:space="preserve">Selecteer de hele tabel ("ctrl + a + a") tabblad </t>
    </r>
    <r>
      <rPr>
        <b/>
        <sz val="12"/>
        <rFont val="Calibri"/>
        <family val="2"/>
      </rPr>
      <t>Start</t>
    </r>
    <r>
      <rPr>
        <sz val="12"/>
        <rFont val="Calibri"/>
        <family val="2"/>
      </rPr>
      <t xml:space="preserve"> - </t>
    </r>
    <r>
      <rPr>
        <b/>
        <sz val="12"/>
        <rFont val="Calibri"/>
        <family val="2"/>
      </rPr>
      <t>Bewerken</t>
    </r>
    <r>
      <rPr>
        <sz val="12"/>
        <rFont val="Calibri"/>
        <family val="2"/>
      </rPr>
      <t xml:space="preserve"> - </t>
    </r>
    <r>
      <rPr>
        <b/>
        <sz val="12"/>
        <rFont val="Calibri"/>
        <family val="2"/>
      </rPr>
      <t xml:space="preserve">Sorteren en filteren </t>
    </r>
    <r>
      <rPr>
        <sz val="12"/>
        <rFont val="Calibri"/>
        <family val="2"/>
      </rPr>
      <t>kies van</t>
    </r>
    <r>
      <rPr>
        <b/>
        <sz val="12"/>
        <rFont val="Calibri"/>
        <family val="2"/>
      </rPr>
      <t xml:space="preserve"> A tot Z</t>
    </r>
    <r>
      <rPr>
        <sz val="12"/>
        <rFont val="Calibri"/>
        <family val="2"/>
      </rPr>
      <t xml:space="preserve"> </t>
    </r>
  </si>
  <si>
    <r>
      <t xml:space="preserve">Selecteer in rij 12 de tabelkoppen en zet er een filter in via </t>
    </r>
    <r>
      <rPr>
        <b/>
        <sz val="12"/>
        <rFont val="Calibri"/>
        <family val="2"/>
      </rPr>
      <t xml:space="preserve">tabblad Start - Bewerken - Sorteren en filteren </t>
    </r>
    <r>
      <rPr>
        <sz val="12"/>
        <rFont val="Calibri"/>
        <family val="2"/>
      </rPr>
      <t>kies</t>
    </r>
    <r>
      <rPr>
        <b/>
        <sz val="12"/>
        <rFont val="Calibri"/>
        <family val="2"/>
      </rPr>
      <t xml:space="preserve"> Filter</t>
    </r>
  </si>
  <si>
    <r>
      <rPr>
        <b/>
        <sz val="12"/>
        <rFont val="Calibri"/>
        <family val="2"/>
      </rPr>
      <t>Filter</t>
    </r>
    <r>
      <rPr>
        <sz val="12"/>
        <rFont val="Calibri"/>
        <family val="2"/>
      </rPr>
      <t xml:space="preserve"> de plaats Heythuysen, selecteer ("ctrl + a + a"), kopieer ("ctrl+c") en plak ("ctrl+v") deze in nieuw tabblad ("alt+shift+F1")</t>
    </r>
  </si>
  <si>
    <r>
      <t xml:space="preserve">Ga terug naar tabblad Sorteren en klik op </t>
    </r>
    <r>
      <rPr>
        <b/>
        <sz val="12"/>
        <rFont val="Calibri"/>
        <family val="2"/>
      </rPr>
      <t>trechter</t>
    </r>
    <r>
      <rPr>
        <sz val="12"/>
        <rFont val="Calibri"/>
        <family val="2"/>
      </rPr>
      <t xml:space="preserve"> -  </t>
    </r>
    <r>
      <rPr>
        <b/>
        <sz val="12"/>
        <rFont val="Calibri"/>
        <family val="2"/>
      </rPr>
      <t>Alles Selecteren (</t>
    </r>
    <r>
      <rPr>
        <sz val="12"/>
        <rFont val="Calibri"/>
        <family val="2"/>
      </rPr>
      <t>Filter is nu opgeheven)</t>
    </r>
  </si>
  <si>
    <r>
      <t>Klik filter categorie l</t>
    </r>
    <r>
      <rPr>
        <b/>
        <sz val="12"/>
        <rFont val="Calibri"/>
        <family val="2"/>
      </rPr>
      <t>eeftijd</t>
    </r>
    <r>
      <rPr>
        <sz val="12"/>
        <rFont val="Calibri"/>
        <family val="2"/>
      </rPr>
      <t xml:space="preserve"> alleen boven de 30 jaar - </t>
    </r>
    <r>
      <rPr>
        <b/>
        <sz val="12"/>
        <rFont val="Calibri"/>
        <family val="2"/>
      </rPr>
      <t>Getalfilters</t>
    </r>
    <r>
      <rPr>
        <sz val="12"/>
        <rFont val="Calibri"/>
        <family val="2"/>
      </rPr>
      <t xml:space="preserve"> - </t>
    </r>
    <r>
      <rPr>
        <b/>
        <sz val="12"/>
        <rFont val="Calibri"/>
        <family val="2"/>
      </rPr>
      <t>Is groter dan</t>
    </r>
    <r>
      <rPr>
        <sz val="12"/>
        <rFont val="Calibri"/>
        <family val="2"/>
      </rPr>
      <t xml:space="preserve"> typ 30 in venster - </t>
    </r>
    <r>
      <rPr>
        <b/>
        <sz val="12"/>
        <rFont val="Calibri"/>
        <family val="2"/>
      </rPr>
      <t>OK</t>
    </r>
  </si>
  <si>
    <r>
      <rPr>
        <b/>
        <sz val="12"/>
        <color indexed="8"/>
        <rFont val="Calibri"/>
        <family val="2"/>
      </rPr>
      <t>Selecteer</t>
    </r>
    <r>
      <rPr>
        <sz val="12"/>
        <color indexed="8"/>
        <rFont val="Calibri"/>
        <family val="2"/>
      </rPr>
      <t xml:space="preserve"> de hele tabel ("ctrl + a + a") en kopieer "ctrl +c" de gegevens en plak "ctrl + v" deze in een nieuw werkblad "ctrl +n"</t>
    </r>
  </si>
  <si>
    <r>
      <t xml:space="preserve">geef het nieuwe tabblad de naam </t>
    </r>
    <r>
      <rPr>
        <b/>
        <sz val="12"/>
        <color indexed="8"/>
        <rFont val="Calibri"/>
        <family val="2"/>
      </rPr>
      <t>Koken</t>
    </r>
  </si>
  <si>
    <r>
      <t xml:space="preserve">Verwijder de filter </t>
    </r>
    <r>
      <rPr>
        <b/>
        <sz val="12"/>
        <rFont val="Calibri"/>
        <family val="2"/>
      </rPr>
      <t>Sorteren en filteren - Filter - uitvinken.</t>
    </r>
    <r>
      <rPr>
        <sz val="12"/>
        <rFont val="Calibri"/>
        <family val="2"/>
      </rPr>
      <t xml:space="preserve"> - filter </t>
    </r>
    <r>
      <rPr>
        <b/>
        <sz val="12"/>
        <rFont val="Calibri"/>
        <family val="2"/>
      </rPr>
      <t>leeftijd</t>
    </r>
    <r>
      <rPr>
        <sz val="12"/>
        <rFont val="Calibri"/>
        <family val="2"/>
      </rPr>
      <t xml:space="preserve"> kleiner dan 30 en plak deze naast koken maak een </t>
    </r>
  </si>
  <si>
    <r>
      <t xml:space="preserve">nieuw tabblad met de naam </t>
    </r>
    <r>
      <rPr>
        <b/>
        <sz val="12"/>
        <color indexed="8"/>
        <rFont val="Calibri"/>
        <family val="2"/>
      </rPr>
      <t>Dansen</t>
    </r>
    <r>
      <rPr>
        <sz val="12"/>
        <color indexed="8"/>
        <rFont val="Calibri"/>
        <family val="2"/>
      </rPr>
      <t xml:space="preserve"> - verwijder de werkmap zonder opslaan en wis de Leeftijdfilter (F</t>
    </r>
    <r>
      <rPr>
        <b/>
        <sz val="12"/>
        <color indexed="8"/>
        <rFont val="Calibri"/>
        <family val="2"/>
      </rPr>
      <t>ilter uit leeftijd wissen</t>
    </r>
    <r>
      <rPr>
        <sz val="12"/>
        <color indexed="8"/>
        <rFont val="Calibri"/>
        <family val="2"/>
      </rPr>
      <t>) uit opdr. 6</t>
    </r>
  </si>
  <si>
    <t>V.n</t>
  </si>
  <si>
    <t>Adres</t>
  </si>
  <si>
    <t>Nr.</t>
  </si>
  <si>
    <t>Code</t>
  </si>
  <si>
    <t>Plaats</t>
  </si>
  <si>
    <t>Geb.</t>
  </si>
  <si>
    <t>leeftijd</t>
  </si>
  <si>
    <t>Mobiel</t>
  </si>
  <si>
    <t>Dings</t>
  </si>
  <si>
    <t>Theo</t>
  </si>
  <si>
    <t>Tuinstraat</t>
  </si>
  <si>
    <t>6107 EL</t>
  </si>
  <si>
    <t>Baexem</t>
  </si>
  <si>
    <t>Koos</t>
  </si>
  <si>
    <t xml:space="preserve">Park </t>
  </si>
  <si>
    <t>6117 EL</t>
  </si>
  <si>
    <t>Heythuysen</t>
  </si>
  <si>
    <t>eikeboom</t>
  </si>
  <si>
    <t>Ber</t>
  </si>
  <si>
    <t>Vlasstraat</t>
  </si>
  <si>
    <t>6104 EL</t>
  </si>
  <si>
    <t>Ton</t>
  </si>
  <si>
    <t>Dorpsstraat</t>
  </si>
  <si>
    <t>6114 EL</t>
  </si>
  <si>
    <t>Peter</t>
  </si>
  <si>
    <t>Klooster</t>
  </si>
  <si>
    <t>6124 EL</t>
  </si>
  <si>
    <t>Weert</t>
  </si>
  <si>
    <t>Goor</t>
  </si>
  <si>
    <t>Jos</t>
  </si>
  <si>
    <t>6105 EL</t>
  </si>
  <si>
    <t>Haelen</t>
  </si>
  <si>
    <t>Geuzert</t>
  </si>
  <si>
    <t>6115 EL</t>
  </si>
  <si>
    <t>Jack</t>
  </si>
  <si>
    <t>6097 EL</t>
  </si>
  <si>
    <t>Klaas</t>
  </si>
  <si>
    <t>Park laan</t>
  </si>
  <si>
    <t>6099 EL</t>
  </si>
  <si>
    <t>Leon</t>
  </si>
  <si>
    <t>6098 EL</t>
  </si>
  <si>
    <t>6096 EL</t>
  </si>
  <si>
    <t>6121 EL</t>
  </si>
  <si>
    <t>6095 EL</t>
  </si>
  <si>
    <t xml:space="preserve">Parkstraat </t>
  </si>
  <si>
    <t>6111 EL</t>
  </si>
  <si>
    <t>Neer</t>
  </si>
  <si>
    <t>Kloosterweg</t>
  </si>
  <si>
    <t>6100 EL</t>
  </si>
  <si>
    <t>Roggel</t>
  </si>
  <si>
    <t>Huub</t>
  </si>
  <si>
    <t>6101 EL</t>
  </si>
  <si>
    <t>6125 EL</t>
  </si>
  <si>
    <t>nevel</t>
  </si>
  <si>
    <t>6106 EL</t>
  </si>
  <si>
    <t>6116 EL</t>
  </si>
  <si>
    <t>Helden</t>
  </si>
  <si>
    <t>Peskens</t>
  </si>
  <si>
    <t>Feb</t>
  </si>
  <si>
    <t>6119 EL</t>
  </si>
  <si>
    <t>Leveroy</t>
  </si>
  <si>
    <t>6109 EL</t>
  </si>
  <si>
    <t>puts</t>
  </si>
  <si>
    <t>6103 EL</t>
  </si>
  <si>
    <t>Ger</t>
  </si>
  <si>
    <t>6113 EL</t>
  </si>
  <si>
    <t xml:space="preserve">Parkweg </t>
  </si>
  <si>
    <t>6123 EL</t>
  </si>
  <si>
    <t>6127 EL</t>
  </si>
  <si>
    <t>Timmermans</t>
  </si>
  <si>
    <t>6102 EL</t>
  </si>
  <si>
    <t>Kloosterstraat</t>
  </si>
  <si>
    <t>6112 EL</t>
  </si>
  <si>
    <t>6126 EL</t>
  </si>
  <si>
    <t>6122 EL</t>
  </si>
  <si>
    <t>Ullings</t>
  </si>
  <si>
    <t>6108 EL</t>
  </si>
  <si>
    <t>Kloosterje</t>
  </si>
  <si>
    <t>6118 EL</t>
  </si>
  <si>
    <t>Hei</t>
  </si>
  <si>
    <t>Verdonschot</t>
  </si>
  <si>
    <t>6120 EL</t>
  </si>
  <si>
    <t>6094 EL</t>
  </si>
  <si>
    <t>6093 EL</t>
  </si>
  <si>
    <t>6128 EL</t>
  </si>
  <si>
    <t>6110 EL</t>
  </si>
  <si>
    <t>Omgaan met tekst</t>
  </si>
  <si>
    <t>Oefening 1 Verwijderen kolommen en rijen</t>
  </si>
  <si>
    <r>
      <rPr>
        <b/>
        <sz val="12"/>
        <rFont val="Calibri"/>
        <family val="2"/>
      </rPr>
      <t>Selecteer</t>
    </r>
    <r>
      <rPr>
        <sz val="12"/>
        <rFont val="Calibri"/>
        <family val="2"/>
      </rPr>
      <t xml:space="preserve"> kolom H en druk </t>
    </r>
    <r>
      <rPr>
        <b/>
        <sz val="12"/>
        <rFont val="Calibri"/>
        <family val="2"/>
      </rPr>
      <t>delete</t>
    </r>
    <r>
      <rPr>
        <sz val="12"/>
        <rFont val="Calibri"/>
        <family val="2"/>
      </rPr>
      <t>, alle tekst is nu verwijderd, maar de celeigenschappen niet.</t>
    </r>
  </si>
  <si>
    <r>
      <rPr>
        <b/>
        <sz val="12"/>
        <rFont val="Calibri"/>
        <family val="2"/>
      </rPr>
      <t>Verwijder</t>
    </r>
    <r>
      <rPr>
        <sz val="12"/>
        <rFont val="Calibri"/>
        <family val="2"/>
      </rPr>
      <t xml:space="preserve"> kolom H om alle gegevens (tekst,randen en kleur achtergrond) te verwijderen</t>
    </r>
  </si>
  <si>
    <r>
      <rPr>
        <b/>
        <sz val="12"/>
        <rFont val="Calibri"/>
        <family val="2"/>
      </rPr>
      <t>Kopieer</t>
    </r>
    <r>
      <rPr>
        <sz val="12"/>
        <rFont val="Calibri"/>
        <family val="2"/>
      </rPr>
      <t xml:space="preserve"> het tabblad Tekst Basisoefeningen - r.m.knop in het tabblad- </t>
    </r>
    <r>
      <rPr>
        <b/>
        <sz val="12"/>
        <rFont val="Calibri"/>
        <family val="2"/>
      </rPr>
      <t>Verplaatsen/kopiëren</t>
    </r>
  </si>
  <si>
    <r>
      <t>Vink</t>
    </r>
    <r>
      <rPr>
        <i/>
        <sz val="12"/>
        <rFont val="Calibri"/>
        <family val="2"/>
      </rPr>
      <t xml:space="preserve"> Kopie maken </t>
    </r>
    <r>
      <rPr>
        <sz val="12"/>
        <rFont val="Calibri"/>
        <family val="2"/>
      </rPr>
      <t xml:space="preserve">aan en kies de optie </t>
    </r>
    <r>
      <rPr>
        <i/>
        <sz val="12"/>
        <rFont val="Calibri"/>
        <family val="2"/>
      </rPr>
      <t>nieuwe map</t>
    </r>
    <r>
      <rPr>
        <b/>
        <sz val="12"/>
        <rFont val="Calibri"/>
        <family val="2"/>
      </rPr>
      <t xml:space="preserve"> - OK</t>
    </r>
  </si>
  <si>
    <r>
      <rPr>
        <b/>
        <sz val="12"/>
        <rFont val="Calibri"/>
        <family val="2"/>
      </rPr>
      <t>Dubbelklik</t>
    </r>
    <r>
      <rPr>
        <sz val="12"/>
        <rFont val="Calibri"/>
        <family val="2"/>
      </rPr>
      <t xml:space="preserve"> in het nieuwe tabblad en geef het de naam </t>
    </r>
    <r>
      <rPr>
        <b/>
        <sz val="12"/>
        <rFont val="Calibri"/>
        <family val="2"/>
      </rPr>
      <t>Basisoefeningen vervolg</t>
    </r>
  </si>
  <si>
    <r>
      <t xml:space="preserve">Maak onderstaande oefening na in opdracht (gebruik </t>
    </r>
    <r>
      <rPr>
        <b/>
        <sz val="12"/>
        <rFont val="Calibri"/>
        <family val="2"/>
      </rPr>
      <t>celeigenschappen)</t>
    </r>
  </si>
  <si>
    <t>tekst</t>
  </si>
  <si>
    <t>Onderstaande tekst heeft 2 verschillende lettertypes klik in de formulebalk om te controleren</t>
  </si>
  <si>
    <r>
      <rPr>
        <b/>
        <sz val="18"/>
        <rFont val="Algerian"/>
        <family val="5"/>
      </rPr>
      <t xml:space="preserve">Gebruik van tekst in </t>
    </r>
    <r>
      <rPr>
        <b/>
        <sz val="18"/>
        <color indexed="10"/>
        <rFont val="Calibri Light"/>
        <family val="1"/>
        <scheme val="major"/>
      </rPr>
      <t xml:space="preserve">Excel </t>
    </r>
    <r>
      <rPr>
        <b/>
        <sz val="18"/>
        <rFont val="Calibri Light"/>
        <family val="1"/>
        <scheme val="major"/>
      </rPr>
      <t>door te typen in een cel</t>
    </r>
    <r>
      <rPr>
        <b/>
        <sz val="18"/>
        <rFont val="Algerian"/>
        <family val="5"/>
      </rPr>
      <t>!</t>
    </r>
  </si>
  <si>
    <t>Randen en kleuren</t>
  </si>
  <si>
    <t>veel</t>
  </si>
  <si>
    <t>Dit is een patroon achtergrond</t>
  </si>
  <si>
    <t>Gebruik van tekst in Excel in een cel!</t>
  </si>
  <si>
    <t>Opmaak:</t>
  </si>
  <si>
    <t>deze knoppen gebruiken</t>
  </si>
  <si>
    <t>Patronen:</t>
  </si>
  <si>
    <t xml:space="preserve">Rechtermuis - Celeigenschappen - </t>
  </si>
  <si>
    <t>Hier patroon</t>
  </si>
  <si>
    <t>Opvulling - Patroonstijl</t>
  </si>
  <si>
    <t>Tekst:</t>
  </si>
  <si>
    <t>Hier tekstvak maken</t>
  </si>
  <si>
    <r>
      <rPr>
        <b/>
        <sz val="11"/>
        <color indexed="8"/>
        <rFont val="Calibri"/>
        <family val="2"/>
      </rPr>
      <t>Invoegen -</t>
    </r>
    <r>
      <rPr>
        <sz val="11"/>
        <color theme="1"/>
        <rFont val="Calibri"/>
        <family val="2"/>
        <scheme val="minor"/>
      </rPr>
      <t xml:space="preserve"> </t>
    </r>
    <r>
      <rPr>
        <b/>
        <sz val="11"/>
        <color indexed="8"/>
        <rFont val="Calibri"/>
        <family val="2"/>
      </rPr>
      <t>Tekstvak</t>
    </r>
    <r>
      <rPr>
        <sz val="11"/>
        <color theme="1"/>
        <rFont val="Calibri"/>
        <family val="2"/>
        <scheme val="minor"/>
      </rPr>
      <t xml:space="preserve">  (slepend maken)</t>
    </r>
  </si>
  <si>
    <t>veiligheid</t>
  </si>
  <si>
    <t xml:space="preserve"> Randen en Opmaak</t>
  </si>
  <si>
    <t>Kaderlijnen maken met het knopje Rand in de opdracht hetzelfde als in het voorbeeld</t>
  </si>
  <si>
    <t>Selecteer het vlak onder de opdracht waar de lijnen in gezet worden hetzelfde als het voorbeeld</t>
  </si>
  <si>
    <t>Open het knopje Randen op het pijltje aan de rechterkant</t>
  </si>
  <si>
    <t>Kies de lijnstijl zoals in het voorbeeldblad</t>
  </si>
  <si>
    <r>
      <t xml:space="preserve">Selecteer de vakken voor de kleur en klik knopje </t>
    </r>
    <r>
      <rPr>
        <b/>
        <sz val="12"/>
        <color indexed="8"/>
        <rFont val="Calibri"/>
        <family val="2"/>
      </rPr>
      <t>Opvulkleur</t>
    </r>
    <r>
      <rPr>
        <sz val="12"/>
        <color indexed="8"/>
        <rFont val="Calibri"/>
        <family val="2"/>
      </rPr>
      <t xml:space="preserve"> in de werkbalk</t>
    </r>
  </si>
  <si>
    <t>Enkele lijnen kunnen heel snel gemaakt worden met het knopje Randen in de werkbalk</t>
  </si>
  <si>
    <t xml:space="preserve">Tabelranden in één handeling opmaken met verschillende lijnen via Celeigenschappen </t>
  </si>
  <si>
    <r>
      <rPr>
        <b/>
        <sz val="12"/>
        <color indexed="8"/>
        <rFont val="Calibri"/>
        <family val="2"/>
      </rPr>
      <t>Selecteer</t>
    </r>
    <r>
      <rPr>
        <sz val="12"/>
        <color indexed="8"/>
        <rFont val="Calibri"/>
        <family val="2"/>
      </rPr>
      <t xml:space="preserve"> het hele vlak waar de lijnen in moeten komen (let op de verticale lijnen niet de hele tabel selecteren)</t>
    </r>
  </si>
  <si>
    <r>
      <t xml:space="preserve">Grotere vakken kunnen in een keer worden opgemaakt met  de rechtermuisknop - </t>
    </r>
    <r>
      <rPr>
        <b/>
        <sz val="12"/>
        <rFont val="Calibri"/>
        <family val="2"/>
      </rPr>
      <t>Celeigenschappen -</t>
    </r>
    <r>
      <rPr>
        <sz val="12"/>
        <rFont val="Calibri"/>
        <family val="2"/>
      </rPr>
      <t xml:space="preserve"> tabblad </t>
    </r>
    <r>
      <rPr>
        <b/>
        <sz val="12"/>
        <rFont val="Calibri"/>
        <family val="2"/>
      </rPr>
      <t>Rand</t>
    </r>
  </si>
  <si>
    <t>Kies eerst de kleur dan de lijndikte en klik de lijn op het knopje op de juiste plaats</t>
  </si>
  <si>
    <r>
      <rPr>
        <b/>
        <sz val="12"/>
        <color indexed="8"/>
        <rFont val="Calibri"/>
        <family val="2"/>
      </rPr>
      <t>Selecteer</t>
    </r>
    <r>
      <rPr>
        <sz val="12"/>
        <color indexed="8"/>
        <rFont val="Calibri"/>
        <family val="2"/>
      </rPr>
      <t xml:space="preserve"> de vakken voor de kleur en klik knopje </t>
    </r>
    <r>
      <rPr>
        <b/>
        <sz val="12"/>
        <color indexed="8"/>
        <rFont val="Calibri"/>
        <family val="2"/>
      </rPr>
      <t>Opvulkleur</t>
    </r>
    <r>
      <rPr>
        <sz val="12"/>
        <color indexed="8"/>
        <rFont val="Calibri"/>
        <family val="2"/>
      </rPr>
      <t xml:space="preserve"> in de werkbalk</t>
    </r>
  </si>
  <si>
    <t xml:space="preserve">  Overzicht </t>
  </si>
  <si>
    <t>Cursus</t>
  </si>
  <si>
    <t>Nr</t>
  </si>
  <si>
    <t>Voornaam</t>
  </si>
  <si>
    <t>Lft</t>
  </si>
  <si>
    <t>Startdatum</t>
  </si>
  <si>
    <t>Tentamen</t>
  </si>
  <si>
    <t>Pnt</t>
  </si>
  <si>
    <t>Opmerking</t>
  </si>
  <si>
    <t xml:space="preserve"> Formules leren maken</t>
  </si>
  <si>
    <t>Oefening 1 Formule maken (optellen en aftrekken)</t>
  </si>
  <si>
    <r>
      <t xml:space="preserve">Maak in tabel januari </t>
    </r>
    <r>
      <rPr>
        <b/>
        <sz val="12"/>
        <rFont val="Calibri"/>
        <family val="2"/>
      </rPr>
      <t>inkomsten</t>
    </r>
    <r>
      <rPr>
        <sz val="12"/>
        <rFont val="Calibri"/>
        <family val="2"/>
      </rPr>
      <t xml:space="preserve"> en </t>
    </r>
    <r>
      <rPr>
        <b/>
        <sz val="12"/>
        <rFont val="Calibri"/>
        <family val="2"/>
      </rPr>
      <t>uitgaven</t>
    </r>
    <r>
      <rPr>
        <sz val="12"/>
        <rFont val="Calibri"/>
        <family val="2"/>
      </rPr>
      <t xml:space="preserve"> een handmatige formule (zie voorbeeld D13)</t>
    </r>
  </si>
  <si>
    <t>Typ = in de cel E13 onder de gegevens die opgeteld moeten worden (een formule begint altijd met =)</t>
  </si>
  <si>
    <t>klik in de cel (E10) gevolgd door + klik in cel E11 gevolgd door + klik in cel E12 - Enter</t>
  </si>
  <si>
    <r>
      <t xml:space="preserve">Herhaal dit voor alle formules ook de uitgaven, bereken vervolgens de totalen </t>
    </r>
    <r>
      <rPr>
        <i/>
        <sz val="11"/>
        <rFont val="Calibri"/>
        <family val="2"/>
      </rPr>
      <t>inkomsten</t>
    </r>
    <r>
      <rPr>
        <sz val="11"/>
        <rFont val="Calibri"/>
        <family val="2"/>
      </rPr>
      <t xml:space="preserve"> en </t>
    </r>
    <r>
      <rPr>
        <i/>
        <sz val="11"/>
        <rFont val="Calibri"/>
        <family val="2"/>
      </rPr>
      <t>uitgaven</t>
    </r>
    <r>
      <rPr>
        <sz val="11"/>
        <rFont val="Calibri"/>
        <family val="2"/>
      </rPr>
      <t xml:space="preserve"> in H13 en H20</t>
    </r>
  </si>
  <si>
    <r>
      <t xml:space="preserve">Bereken de winst in </t>
    </r>
    <r>
      <rPr>
        <b/>
        <sz val="11"/>
        <color theme="1"/>
        <rFont val="Calibri"/>
        <family val="2"/>
        <scheme val="minor"/>
      </rPr>
      <t>cel H15</t>
    </r>
    <r>
      <rPr>
        <sz val="11"/>
        <color theme="1"/>
        <rFont val="Calibri"/>
        <family val="2"/>
        <scheme val="minor"/>
      </rPr>
      <t xml:space="preserve"> met de formule Totalen inkomsten minus Totalen uitgaven (= H13 - H20) -Enter.</t>
    </r>
  </si>
  <si>
    <t>januari inkomsten</t>
  </si>
  <si>
    <t>Week 1</t>
  </si>
  <si>
    <t>Week 2</t>
  </si>
  <si>
    <t>Week 3</t>
  </si>
  <si>
    <t>Week 4</t>
  </si>
  <si>
    <t xml:space="preserve">Dag </t>
  </si>
  <si>
    <t>Dagdeel</t>
  </si>
  <si>
    <t>Morgen</t>
  </si>
  <si>
    <t>Totalen inkomsten</t>
  </si>
  <si>
    <t>Totaal</t>
  </si>
  <si>
    <t>winst januari</t>
  </si>
  <si>
    <t>januari uitgaven</t>
  </si>
  <si>
    <t>Totalen uitgaven</t>
  </si>
  <si>
    <t>Oefening 2 Formule maken en kopiëren/plakken ctrl+c / ctrl+v en met de vulgreep plakken</t>
  </si>
  <si>
    <t>Maak een formule in cel C31 (het totaal van week 1) - kopieer de formule - tab naar de volgende cel - "ctrl + v"</t>
  </si>
  <si>
    <t>Tab en plak de formules in de rest van de weken.</t>
  </si>
  <si>
    <t>Week 5</t>
  </si>
  <si>
    <t>Week 6</t>
  </si>
  <si>
    <t>Week 7</t>
  </si>
  <si>
    <t>Week 8</t>
  </si>
  <si>
    <t>Ochten</t>
  </si>
  <si>
    <t>Middag</t>
  </si>
  <si>
    <t>Avond</t>
  </si>
  <si>
    <t>Nacht</t>
  </si>
  <si>
    <t>Weekend</t>
  </si>
  <si>
    <t>één formule maken, deze kopiëren en in de andere grijzen cellen tabben en Plakken is Ctrl + V</t>
  </si>
  <si>
    <t>Maak een formule in C41 en trek deze met de vulgreep door tot het einde.</t>
  </si>
  <si>
    <t>Let op bij kopieren van formules, volledig bereik meenemen en dan formule kopiëren</t>
  </si>
  <si>
    <t>Tabellen en de voordelen van Tabellen</t>
  </si>
  <si>
    <t>Oefening 1 Een tabel maken en indelen</t>
  </si>
  <si>
    <r>
      <rPr>
        <b/>
        <sz val="12"/>
        <color indexed="8"/>
        <rFont val="Calibri"/>
        <family val="2"/>
      </rPr>
      <t>Klik</t>
    </r>
    <r>
      <rPr>
        <sz val="12"/>
        <color indexed="8"/>
        <rFont val="Calibri"/>
        <family val="2"/>
      </rPr>
      <t xml:space="preserve"> in cel  </t>
    </r>
    <r>
      <rPr>
        <b/>
        <sz val="12"/>
        <color indexed="8"/>
        <rFont val="Calibri"/>
        <family val="2"/>
      </rPr>
      <t>H18</t>
    </r>
    <r>
      <rPr>
        <sz val="12"/>
        <color indexed="8"/>
        <rFont val="Calibri"/>
        <family val="2"/>
      </rPr>
      <t xml:space="preserve"> in de gegevens van de te make tabel - klik </t>
    </r>
    <r>
      <rPr>
        <b/>
        <sz val="12"/>
        <color indexed="8"/>
        <rFont val="Calibri"/>
        <family val="2"/>
      </rPr>
      <t>Start</t>
    </r>
    <r>
      <rPr>
        <sz val="12"/>
        <color indexed="8"/>
        <rFont val="Calibri"/>
        <family val="2"/>
      </rPr>
      <t xml:space="preserve"> - </t>
    </r>
    <r>
      <rPr>
        <b/>
        <sz val="12"/>
        <color indexed="8"/>
        <rFont val="Calibri"/>
        <family val="2"/>
      </rPr>
      <t>Opmaken als tabel</t>
    </r>
    <r>
      <rPr>
        <sz val="12"/>
        <color indexed="8"/>
        <rFont val="Calibri"/>
        <family val="2"/>
      </rPr>
      <t xml:space="preserve"> in het </t>
    </r>
    <r>
      <rPr>
        <i/>
        <sz val="12"/>
        <color indexed="8"/>
        <rFont val="Calibri"/>
        <family val="2"/>
      </rPr>
      <t>lint</t>
    </r>
  </si>
  <si>
    <r>
      <rPr>
        <b/>
        <sz val="12"/>
        <rFont val="Calibri"/>
        <family val="2"/>
      </rPr>
      <t>Kies</t>
    </r>
    <r>
      <rPr>
        <sz val="12"/>
        <rFont val="Calibri"/>
        <family val="2"/>
      </rPr>
      <t xml:space="preserve"> de </t>
    </r>
    <r>
      <rPr>
        <b/>
        <sz val="12"/>
        <rFont val="Calibri"/>
        <family val="2"/>
      </rPr>
      <t>tabelstijl</t>
    </r>
    <r>
      <rPr>
        <sz val="12"/>
        <rFont val="Calibri"/>
        <family val="2"/>
      </rPr>
      <t xml:space="preserve"> </t>
    </r>
    <r>
      <rPr>
        <i/>
        <sz val="12"/>
        <rFont val="Calibri"/>
        <family val="2"/>
      </rPr>
      <t>Normaal Wit 4</t>
    </r>
    <r>
      <rPr>
        <sz val="12"/>
        <rFont val="Calibri"/>
        <family val="2"/>
      </rPr>
      <t>, en geef kopteksten aan en selecteer de tabelgegevens</t>
    </r>
  </si>
  <si>
    <t>Maak een formule (Aantal x Prijs in cel K17 (wordt automatisch doorgevoerd in de hele tabel)</t>
  </si>
  <si>
    <t>Tabelnamen worden automatisch toegekend in een formule dit gaan we uitzetten:</t>
  </si>
  <si>
    <r>
      <rPr>
        <b/>
        <sz val="12"/>
        <rFont val="Calibri"/>
        <family val="2"/>
      </rPr>
      <t>Bestand</t>
    </r>
    <r>
      <rPr>
        <sz val="12"/>
        <rFont val="Calibri"/>
        <family val="2"/>
      </rPr>
      <t xml:space="preserve"> - </t>
    </r>
    <r>
      <rPr>
        <b/>
        <sz val="12"/>
        <rFont val="Calibri"/>
        <family val="2"/>
      </rPr>
      <t>Opties</t>
    </r>
    <r>
      <rPr>
        <sz val="12"/>
        <rFont val="Calibri"/>
        <family val="2"/>
      </rPr>
      <t xml:space="preserve"> - </t>
    </r>
    <r>
      <rPr>
        <b/>
        <sz val="12"/>
        <rFont val="Calibri"/>
        <family val="2"/>
      </rPr>
      <t>Werken met formules</t>
    </r>
    <r>
      <rPr>
        <sz val="12"/>
        <rFont val="Calibri"/>
        <family val="2"/>
      </rPr>
      <t xml:space="preserve"> - Tabelnamen gebruiken in formules - uitvinken </t>
    </r>
  </si>
  <si>
    <r>
      <rPr>
        <b/>
        <sz val="12"/>
        <rFont val="Calibri"/>
        <family val="2"/>
      </rPr>
      <t>Rij invoegen:</t>
    </r>
    <r>
      <rPr>
        <sz val="12"/>
        <rFont val="Calibri"/>
        <family val="2"/>
      </rPr>
      <t xml:space="preserve"> midden in tabel met "ctrl +" of onderaan in laatste cel druk op Tab</t>
    </r>
  </si>
  <si>
    <t>Alle formules worden in tabel automatisch bijgewerkt zodra een nieuwe rij is ingevoegd</t>
  </si>
  <si>
    <r>
      <rPr>
        <b/>
        <sz val="12"/>
        <color indexed="8"/>
        <rFont val="Calibri"/>
        <family val="2"/>
      </rPr>
      <t>Kolom invoegen:</t>
    </r>
    <r>
      <rPr>
        <sz val="12"/>
        <color indexed="8"/>
        <rFont val="Calibri"/>
        <family val="2"/>
      </rPr>
      <t xml:space="preserve"> Aantal-kolom selecteren -  klik op de onderrand cel voor kolomselectie </t>
    </r>
  </si>
  <si>
    <t>vervolgens kolom invoegen met: "ctrl +" een geef kolom de naam Regio (dubbelklik op Kolomnaam)</t>
  </si>
  <si>
    <r>
      <rPr>
        <b/>
        <sz val="12"/>
        <color theme="1"/>
        <rFont val="Calibri"/>
        <family val="2"/>
        <scheme val="minor"/>
      </rPr>
      <t>Totaalrij invoegen</t>
    </r>
    <r>
      <rPr>
        <sz val="12"/>
        <color theme="1"/>
        <rFont val="Calibri"/>
        <family val="2"/>
        <scheme val="minor"/>
      </rPr>
      <t xml:space="preserve">: via - </t>
    </r>
    <r>
      <rPr>
        <b/>
        <sz val="12"/>
        <color theme="1"/>
        <rFont val="Calibri"/>
        <family val="2"/>
        <scheme val="minor"/>
      </rPr>
      <t>Ontwerpen</t>
    </r>
    <r>
      <rPr>
        <sz val="12"/>
        <color theme="1"/>
        <rFont val="Calibri"/>
        <family val="2"/>
        <scheme val="minor"/>
      </rPr>
      <t xml:space="preserve"> - </t>
    </r>
    <r>
      <rPr>
        <b/>
        <sz val="12"/>
        <color theme="1"/>
        <rFont val="Calibri"/>
        <family val="2"/>
        <scheme val="minor"/>
      </rPr>
      <t>Opties voor tabelstijlen</t>
    </r>
    <r>
      <rPr>
        <sz val="12"/>
        <color theme="1"/>
        <rFont val="Calibri"/>
        <family val="2"/>
        <scheme val="minor"/>
      </rPr>
      <t xml:space="preserve"> - </t>
    </r>
    <r>
      <rPr>
        <i/>
        <sz val="12"/>
        <color theme="1"/>
        <rFont val="Calibri"/>
        <family val="2"/>
        <scheme val="minor"/>
      </rPr>
      <t>Totaalrij</t>
    </r>
    <r>
      <rPr>
        <sz val="12"/>
        <color theme="1"/>
        <rFont val="Calibri"/>
        <family val="2"/>
        <scheme val="minor"/>
      </rPr>
      <t xml:space="preserve"> aan vinken</t>
    </r>
  </si>
  <si>
    <t>Filter het artikel op dranken - filter wissen - filter vervolgens op groenten - laat filter staan</t>
  </si>
  <si>
    <r>
      <rPr>
        <b/>
        <sz val="12"/>
        <rFont val="Calibri"/>
        <family val="2"/>
      </rPr>
      <t>Verander</t>
    </r>
    <r>
      <rPr>
        <sz val="12"/>
        <rFont val="Calibri"/>
        <family val="2"/>
      </rPr>
      <t xml:space="preserve"> het </t>
    </r>
    <r>
      <rPr>
        <i/>
        <sz val="12"/>
        <rFont val="Calibri"/>
        <family val="2"/>
      </rPr>
      <t>Totaal</t>
    </r>
    <r>
      <rPr>
        <sz val="12"/>
        <rFont val="Calibri"/>
        <family val="2"/>
      </rPr>
      <t xml:space="preserve"> in </t>
    </r>
    <r>
      <rPr>
        <i/>
        <sz val="12"/>
        <rFont val="Calibri"/>
        <family val="2"/>
      </rPr>
      <t>Aantal</t>
    </r>
    <r>
      <rPr>
        <sz val="12"/>
        <rFont val="Calibri"/>
        <family val="2"/>
      </rPr>
      <t xml:space="preserve"> (pijltje rechts van K29) om de </t>
    </r>
    <r>
      <rPr>
        <b/>
        <sz val="12"/>
        <rFont val="Calibri"/>
        <family val="2"/>
      </rPr>
      <t>aantallen</t>
    </r>
    <r>
      <rPr>
        <sz val="12"/>
        <rFont val="Calibri"/>
        <family val="2"/>
      </rPr>
      <t xml:space="preserve"> van groenten eruit te halen</t>
    </r>
  </si>
  <si>
    <r>
      <rPr>
        <b/>
        <sz val="12"/>
        <rFont val="Calibri"/>
        <family val="2"/>
      </rPr>
      <t>Tabel helemaal verwijderen</t>
    </r>
    <r>
      <rPr>
        <sz val="12"/>
        <rFont val="Calibri"/>
        <family val="2"/>
      </rPr>
      <t>: selecteren met "ctrl + a +a" en druk op Delete</t>
    </r>
  </si>
  <si>
    <t>Artikel</t>
  </si>
  <si>
    <t>Regio</t>
  </si>
  <si>
    <t>Aantal</t>
  </si>
  <si>
    <t>Prijs</t>
  </si>
  <si>
    <t>dranken</t>
  </si>
  <si>
    <t>zuid</t>
  </si>
  <si>
    <t>groenten</t>
  </si>
  <si>
    <t>oost</t>
  </si>
  <si>
    <t>Fruit</t>
  </si>
  <si>
    <t>noord</t>
  </si>
  <si>
    <t>fruit</t>
  </si>
  <si>
    <t>west</t>
  </si>
  <si>
    <t>De voordelen van een tabel uitproberen via onderstaande uitleg</t>
  </si>
  <si>
    <t>Fraai opmaak zelf te kiezen</t>
  </si>
  <si>
    <t>Filteren en sorteren kan via de pijltjes in de titelrij</t>
  </si>
  <si>
    <t>Automatisch subtotaal bij filteren (alleen het daadwerkelijk in beeld zijnde gegevens worden berekend)</t>
  </si>
  <si>
    <t>Bij scrollen blijven de titels van de tabel zichtbaar in de kolommen (zet titelrij van tabel net onder de kolommen en scrol met de muis naar boven)</t>
  </si>
  <si>
    <t>Klik in laatste cel met Tab - nieuwe rij wordt ingevoegd</t>
  </si>
  <si>
    <t>Selecteer de gewenste rij bv. Voor accent (B, I of U) of opmaak Kleur/lijn) met Shift - spatie</t>
  </si>
  <si>
    <t>Hetzelfde geldt voor de kolom - Selecteer de gewenste kolom bv. Voor celeigenschappen met Ctrl - spatie</t>
  </si>
  <si>
    <t>Rij invoegen of verwijderen  =Ctrl + of  Ctrl -</t>
  </si>
  <si>
    <t>Tabel selecteren = "ctrl +a en met Titels "ctrl + aa"</t>
  </si>
  <si>
    <t>Inhoud kolom selecteren = Shift dubbelklik onderkant bovenste cel</t>
  </si>
  <si>
    <t>Formules van optellen, aftrekken en vermenigvuldigen</t>
  </si>
  <si>
    <t>Oefening 1 Formule maken en met vulgreep doorvoeren</t>
  </si>
  <si>
    <r>
      <t xml:space="preserve">Bereken de </t>
    </r>
    <r>
      <rPr>
        <b/>
        <sz val="11"/>
        <rFont val="Calibri"/>
        <family val="2"/>
      </rPr>
      <t>kosten</t>
    </r>
    <r>
      <rPr>
        <sz val="11"/>
        <rFont val="Calibri"/>
        <family val="2"/>
      </rPr>
      <t xml:space="preserve"> en de </t>
    </r>
    <r>
      <rPr>
        <b/>
        <sz val="11"/>
        <rFont val="Calibri"/>
        <family val="2"/>
      </rPr>
      <t>opbrengst</t>
    </r>
    <r>
      <rPr>
        <sz val="11"/>
        <rFont val="Calibri"/>
        <family val="2"/>
      </rPr>
      <t xml:space="preserve"> van de tabel Kanoverhuur in rij 15</t>
    </r>
  </si>
  <si>
    <r>
      <t xml:space="preserve">Typ </t>
    </r>
    <r>
      <rPr>
        <b/>
        <sz val="11"/>
        <rFont val="Calibri"/>
        <family val="2"/>
      </rPr>
      <t>=teken</t>
    </r>
    <r>
      <rPr>
        <sz val="11"/>
        <rFont val="Calibri"/>
        <family val="2"/>
      </rPr>
      <t xml:space="preserve"> in de cel C15 onder de gegevens die opgeteld moeten worden (een formule begint altijd met =)</t>
    </r>
  </si>
  <si>
    <t>klik de cel aan die opgeteld moet worden (C12) gevolgd door + (operator) herhaal dit voor C13 en C14 tot alles is opgeteld</t>
  </si>
  <si>
    <r>
      <t xml:space="preserve">Als alles is opgeteld klik </t>
    </r>
    <r>
      <rPr>
        <b/>
        <sz val="11"/>
        <rFont val="Calibri"/>
        <family val="2"/>
      </rPr>
      <t>Enter</t>
    </r>
    <r>
      <rPr>
        <sz val="11"/>
        <rFont val="Calibri"/>
        <family val="2"/>
      </rPr>
      <t xml:space="preserve"> (formule bevestigen, tevens einde formule)</t>
    </r>
  </si>
  <si>
    <t>Gebruik de vulgreep om de formules door te voeren t/m week 3</t>
  </si>
  <si>
    <t xml:space="preserve"> Kanoverhuur</t>
  </si>
  <si>
    <t>kosten</t>
  </si>
  <si>
    <t>opbrengst</t>
  </si>
  <si>
    <t>Opbrengst</t>
  </si>
  <si>
    <t>Oefening 2 Formule maken met verschillende operators</t>
  </si>
  <si>
    <t>Maak een formule van de netto opbrengst per week (opbrengst min kosten)</t>
  </si>
  <si>
    <r>
      <t xml:space="preserve">Typ = in de cel C24 van netto week 1 klik in </t>
    </r>
    <r>
      <rPr>
        <b/>
        <sz val="12"/>
        <rFont val="Calibri"/>
        <family val="2"/>
      </rPr>
      <t>week 1 opbrengst</t>
    </r>
    <r>
      <rPr>
        <sz val="12"/>
        <rFont val="Calibri"/>
        <family val="2"/>
      </rPr>
      <t xml:space="preserve">  D15 Kanoverhuur - </t>
    </r>
    <r>
      <rPr>
        <b/>
        <sz val="12"/>
        <rFont val="Calibri"/>
        <family val="2"/>
      </rPr>
      <t>week 1 kosten</t>
    </r>
    <r>
      <rPr>
        <sz val="12"/>
        <rFont val="Calibri"/>
        <family val="2"/>
      </rPr>
      <t xml:space="preserve"> C15 van tabel kanoverhuur</t>
    </r>
  </si>
  <si>
    <t>Herhaal dit ook voor netto week 2 en 3</t>
  </si>
  <si>
    <r>
      <t xml:space="preserve">Maak een formule van de totalen </t>
    </r>
    <r>
      <rPr>
        <b/>
        <sz val="12"/>
        <rFont val="Calibri"/>
        <family val="2"/>
      </rPr>
      <t>Winst excl.</t>
    </r>
    <r>
      <rPr>
        <sz val="12"/>
        <rFont val="Calibri"/>
        <family val="2"/>
      </rPr>
      <t xml:space="preserve"> G24 (opbrengst - kosten I15-J15) en </t>
    </r>
    <r>
      <rPr>
        <b/>
        <sz val="12"/>
        <rFont val="Calibri"/>
        <family val="2"/>
      </rPr>
      <t>BTW</t>
    </r>
    <r>
      <rPr>
        <sz val="12"/>
        <rFont val="Calibri"/>
        <family val="2"/>
      </rPr>
      <t xml:space="preserve"> v/d winst H24 X 0,21 en </t>
    </r>
    <r>
      <rPr>
        <b/>
        <sz val="12"/>
        <rFont val="Calibri"/>
        <family val="2"/>
      </rPr>
      <t>Winst incl</t>
    </r>
    <r>
      <rPr>
        <sz val="12"/>
        <rFont val="Calibri"/>
        <family val="2"/>
      </rPr>
      <t xml:space="preserve"> = G24*1,21</t>
    </r>
  </si>
  <si>
    <t>Indien nodig kan er altijd in het voorbeeld op de formule geklikt worden om te kijken hoe deze is opgebouwd (in de Formulebalk)</t>
  </si>
  <si>
    <t>netto week 1</t>
  </si>
  <si>
    <t>netto week 2</t>
  </si>
  <si>
    <t>netto week 3</t>
  </si>
  <si>
    <t>Winst exl</t>
  </si>
  <si>
    <t>BTW</t>
  </si>
  <si>
    <t>Winst incl</t>
  </si>
  <si>
    <t>berekent vanaf incl.</t>
  </si>
  <si>
    <t>Winst excl.</t>
  </si>
  <si>
    <t xml:space="preserve">    </t>
  </si>
  <si>
    <t>Formules in meerdere werkbladen berekenen</t>
  </si>
  <si>
    <t>Oefening 1 Formules maken in meerdere werkbladen</t>
  </si>
  <si>
    <t>Selecteer alle 4 werkbladen één voor één tot ze zichtbaar zijn.</t>
  </si>
  <si>
    <t>Maak een formule onder de cellen onder het Bedrag cel E12 in alle kwartalen (aantal x prijs)</t>
  </si>
  <si>
    <t>Gebruik de vulgreep om de formules naar beneden te kopiëren</t>
  </si>
  <si>
    <t>Ga naar cel C19 Jaaromzet maak een formule van alle totaal bedragen van elk kwartaal</t>
  </si>
  <si>
    <t>klik eerst tabblad 1e kwt - dan totaal van het kwartaal, daarna + - 2e kwt + totaal, etc</t>
  </si>
  <si>
    <t>Verpakking</t>
  </si>
  <si>
    <t>4e kwartaal 2016</t>
  </si>
  <si>
    <t>Prijs per stuk</t>
  </si>
  <si>
    <t>Bedrag</t>
  </si>
  <si>
    <t>Kalenderverpakking</t>
  </si>
  <si>
    <t>T-Wikkel</t>
  </si>
  <si>
    <t>Mailpack A4</t>
  </si>
  <si>
    <t>CD-pack</t>
  </si>
  <si>
    <t>SD-pack</t>
  </si>
  <si>
    <t>Jaaromzet</t>
  </si>
  <si>
    <t>Klik als U er niet uit komt in de cel C33 om te kijken hoe de formule is opgebouwd</t>
  </si>
  <si>
    <t>Jaar omzet</t>
  </si>
  <si>
    <t>Nog een handigheidje om gegevens te verhogen met een bepaald percentage</t>
  </si>
  <si>
    <t>Alles automatisch verhogen met Plakken speciaal</t>
  </si>
  <si>
    <t>10% is</t>
  </si>
  <si>
    <t>Prijzen per stuk door bijv. inflatie 10% verhogen</t>
  </si>
  <si>
    <r>
      <t xml:space="preserve">Kopieer cel F37  (1,1) - selecteer alle cellen van Prijs per stuk - </t>
    </r>
    <r>
      <rPr>
        <b/>
        <sz val="11"/>
        <color theme="1"/>
        <rFont val="Calibri"/>
        <family val="2"/>
        <scheme val="minor"/>
      </rPr>
      <t>Plakken speciaal -</t>
    </r>
  </si>
  <si>
    <r>
      <t xml:space="preserve">klik </t>
    </r>
    <r>
      <rPr>
        <b/>
        <sz val="11"/>
        <color theme="1"/>
        <rFont val="Calibri"/>
        <family val="2"/>
        <scheme val="minor"/>
      </rPr>
      <t>waarden</t>
    </r>
    <r>
      <rPr>
        <sz val="11"/>
        <color theme="1"/>
        <rFont val="Calibri"/>
        <family val="2"/>
        <scheme val="minor"/>
      </rPr>
      <t xml:space="preserve"> en </t>
    </r>
    <r>
      <rPr>
        <i/>
        <sz val="11"/>
        <color theme="1"/>
        <rFont val="Calibri"/>
        <family val="2"/>
        <scheme val="minor"/>
      </rPr>
      <t>vermenigvuldigen</t>
    </r>
    <r>
      <rPr>
        <sz val="11"/>
        <color theme="1"/>
        <rFont val="Calibri"/>
        <family val="2"/>
        <scheme val="minor"/>
      </rPr>
      <t xml:space="preserve"> - </t>
    </r>
    <r>
      <rPr>
        <b/>
        <sz val="11"/>
        <color theme="1"/>
        <rFont val="Calibri"/>
        <family val="2"/>
        <scheme val="minor"/>
      </rPr>
      <t>OK</t>
    </r>
  </si>
  <si>
    <t>Totaal 1e kwt</t>
  </si>
  <si>
    <t>1e kwartaal 2016</t>
  </si>
  <si>
    <t>Prijs p/stuk</t>
  </si>
  <si>
    <t>Totaal 2e kwt</t>
  </si>
  <si>
    <t>2e kwartaal 2016</t>
  </si>
  <si>
    <t>Totaal 3e kwt</t>
  </si>
  <si>
    <t>3e kwartaal 2016</t>
  </si>
  <si>
    <t>Totaal 4e kwt</t>
  </si>
  <si>
    <r>
      <t xml:space="preserve">Maak tabbladen met de kwartalen zichtbaar - r.muisklik in tabblad Opdr.12 - </t>
    </r>
    <r>
      <rPr>
        <b/>
        <sz val="12"/>
        <rFont val="Calibri"/>
        <family val="2"/>
      </rPr>
      <t>Zichtbaar maken</t>
    </r>
  </si>
  <si>
    <r>
      <t xml:space="preserve">Bereken het totaal met de functie </t>
    </r>
    <r>
      <rPr>
        <b/>
        <sz val="12"/>
        <rFont val="Calibri"/>
        <family val="2"/>
      </rPr>
      <t>Autosom</t>
    </r>
    <r>
      <rPr>
        <sz val="12"/>
        <rFont val="Calibri"/>
        <family val="2"/>
      </rPr>
      <t xml:space="preserve"> (de omgevallen M) in E17</t>
    </r>
  </si>
  <si>
    <t>Absolute en relatieve verwijzingen</t>
  </si>
  <si>
    <t>Formule maken met Absolute verwijzingen</t>
  </si>
  <si>
    <t>Maak deze oefening zoals het voorbeeld - raadpleeg indien nodig de voorbeeldformules</t>
  </si>
  <si>
    <r>
      <t xml:space="preserve">Alle formules gekoppeld buiten de tabel zijn </t>
    </r>
    <r>
      <rPr>
        <b/>
        <i/>
        <sz val="11"/>
        <rFont val="Calibri"/>
        <family val="2"/>
      </rPr>
      <t>Absolute verwijzingen, deze</t>
    </r>
    <r>
      <rPr>
        <i/>
        <sz val="11"/>
        <rFont val="Calibri"/>
        <family val="2"/>
      </rPr>
      <t xml:space="preserve"> kunnen niet worden doorgevoerd met de vulgreep</t>
    </r>
  </si>
  <si>
    <t>Maak eerst de formules op E18 zonder dollartekens - formule selecteren en doorvoeren</t>
  </si>
  <si>
    <t>Nu gaat het fout - klik in de formule van de absolute cel E18 - in de formulebalk de cursor in of achter C13 zetten</t>
  </si>
  <si>
    <t>druk op F4 of fn + F4 (laptop toetsenbord) voor de $$ tekens, de cel staat nu vast tijdens het doorvoeren</t>
  </si>
  <si>
    <t xml:space="preserve">Het zelfde principe toepassen voor de verkoop in cel F18 </t>
  </si>
  <si>
    <t>Selecteer cel G18 - typ = activeer cel E18 +F18 - Enter</t>
  </si>
  <si>
    <t xml:space="preserve">Omzet is Aantal flessen C18 * Verkoop G18 </t>
  </si>
  <si>
    <t>Koers Dinar naar €</t>
  </si>
  <si>
    <t>Winst</t>
  </si>
  <si>
    <t>Wijnsoort uit Servië</t>
  </si>
  <si>
    <t>Inkoop Servië</t>
  </si>
  <si>
    <t>Inkoop NL</t>
  </si>
  <si>
    <t>Plus</t>
  </si>
  <si>
    <t>Verkoop</t>
  </si>
  <si>
    <t>Omzet</t>
  </si>
  <si>
    <t>flessen</t>
  </si>
  <si>
    <t>(Dinar)</t>
  </si>
  <si>
    <t>(EUR)</t>
  </si>
  <si>
    <t>winst 25%</t>
  </si>
  <si>
    <t>(ex BTW)</t>
  </si>
  <si>
    <t>Kaapvallei</t>
  </si>
  <si>
    <t>Blouberg</t>
  </si>
  <si>
    <t>Voorspoed</t>
  </si>
  <si>
    <t>Bay view</t>
  </si>
  <si>
    <t>Boschendal</t>
  </si>
  <si>
    <t>Buitenzorg</t>
  </si>
  <si>
    <t>Winstpercentage</t>
  </si>
  <si>
    <t>Inkoop Srv</t>
  </si>
  <si>
    <t>Totale winst</t>
  </si>
  <si>
    <t>Doorvoeren met een koppeling naar een absolute cel moet er met $ tekens gewerkt worden</t>
  </si>
  <si>
    <t>Dit kan snel tijdens het Formule maken met F4 1x is rij en kolom 2x is kolom 3x is rij</t>
  </si>
  <si>
    <t>Functie SOM</t>
  </si>
  <si>
    <t>Functie Autosom en functie Som</t>
  </si>
  <si>
    <r>
      <t xml:space="preserve">Maak in tabel </t>
    </r>
    <r>
      <rPr>
        <b/>
        <sz val="11"/>
        <rFont val="Calibri"/>
        <family val="2"/>
      </rPr>
      <t xml:space="preserve">Camping inkomsten in rij 18 </t>
    </r>
    <r>
      <rPr>
        <sz val="11"/>
        <rFont val="Calibri"/>
        <family val="2"/>
      </rPr>
      <t xml:space="preserve">een formule met Functie </t>
    </r>
    <r>
      <rPr>
        <b/>
        <sz val="11"/>
        <rFont val="Calibri"/>
        <family val="2"/>
      </rPr>
      <t>Autosom</t>
    </r>
    <r>
      <rPr>
        <sz val="11"/>
        <rFont val="Calibri"/>
        <family val="2"/>
      </rPr>
      <t xml:space="preserve"> (rechter bovenhoek)</t>
    </r>
  </si>
  <si>
    <r>
      <t xml:space="preserve">Klik in cel C18 en op </t>
    </r>
    <r>
      <rPr>
        <b/>
        <sz val="11"/>
        <rFont val="Calibri"/>
        <family val="2"/>
      </rPr>
      <t>Autosom</t>
    </r>
    <r>
      <rPr>
        <sz val="11"/>
        <rFont val="Calibri"/>
        <family val="2"/>
      </rPr>
      <t xml:space="preserve"> - voer met de vulgreep de rest van de dagen door op rij 18</t>
    </r>
  </si>
  <si>
    <r>
      <t xml:space="preserve">Maak in K21 van de </t>
    </r>
    <r>
      <rPr>
        <b/>
        <sz val="11"/>
        <rFont val="Calibri"/>
        <family val="2"/>
      </rPr>
      <t>camping inkomsten</t>
    </r>
    <r>
      <rPr>
        <sz val="11"/>
        <rFont val="Calibri"/>
        <family val="2"/>
      </rPr>
      <t xml:space="preserve"> een formule van het totaal (hele tabel C13:I17) met de </t>
    </r>
    <r>
      <rPr>
        <b/>
        <sz val="11"/>
        <rFont val="Calibri"/>
        <family val="2"/>
      </rPr>
      <t xml:space="preserve">Functie Som </t>
    </r>
  </si>
  <si>
    <r>
      <t xml:space="preserve">Typ in het gele vak = en open de functie </t>
    </r>
    <r>
      <rPr>
        <b/>
        <sz val="11"/>
        <color indexed="8"/>
        <rFont val="Calibri"/>
        <family val="2"/>
      </rPr>
      <t>SOM</t>
    </r>
    <r>
      <rPr>
        <sz val="11"/>
        <color indexed="8"/>
        <rFont val="Calibri"/>
        <family val="2"/>
      </rPr>
      <t xml:space="preserve"> in het adresvenster</t>
    </r>
  </si>
  <si>
    <r>
      <t xml:space="preserve">Selecteer de hele tabel C13:I17 - </t>
    </r>
    <r>
      <rPr>
        <b/>
        <sz val="11"/>
        <rFont val="Calibri"/>
        <family val="2"/>
      </rPr>
      <t>Enter</t>
    </r>
  </si>
  <si>
    <r>
      <t xml:space="preserve">Hetzelfde voor </t>
    </r>
    <r>
      <rPr>
        <b/>
        <sz val="11"/>
        <rFont val="Calibri"/>
        <family val="2"/>
      </rPr>
      <t>externe kosten</t>
    </r>
    <r>
      <rPr>
        <sz val="11"/>
        <rFont val="Calibri"/>
        <family val="2"/>
      </rPr>
      <t xml:space="preserve"> gebruik voor elk afdeling een apart venster in de functie som (zie voorbeeld)</t>
    </r>
  </si>
  <si>
    <r>
      <t xml:space="preserve">Bereken eventueel met de </t>
    </r>
    <r>
      <rPr>
        <b/>
        <sz val="11"/>
        <rFont val="Calibri"/>
        <family val="2"/>
      </rPr>
      <t>autosom</t>
    </r>
    <r>
      <rPr>
        <sz val="11"/>
        <rFont val="Calibri"/>
        <family val="2"/>
      </rPr>
      <t xml:space="preserve"> de afdelingen apart klik in cel D27 - </t>
    </r>
    <r>
      <rPr>
        <b/>
        <sz val="11"/>
        <rFont val="Calibri"/>
        <family val="2"/>
      </rPr>
      <t>Autosom</t>
    </r>
    <r>
      <rPr>
        <sz val="11"/>
        <rFont val="Calibri"/>
        <family val="2"/>
      </rPr>
      <t xml:space="preserve"> - selecteer afdeling 1 - Enter</t>
    </r>
  </si>
  <si>
    <t>Camping inkomsten</t>
  </si>
  <si>
    <t>maandag</t>
  </si>
  <si>
    <t>dinsdag</t>
  </si>
  <si>
    <t>woensdag</t>
  </si>
  <si>
    <t>donderdag</t>
  </si>
  <si>
    <t>vrijdag</t>
  </si>
  <si>
    <t>zaterdag</t>
  </si>
  <si>
    <t>zondag</t>
  </si>
  <si>
    <t>Afdeling 1</t>
  </si>
  <si>
    <t>Afdeling 2</t>
  </si>
  <si>
    <t>Afdeling 3</t>
  </si>
  <si>
    <t>Tenten</t>
  </si>
  <si>
    <t>Hutten</t>
  </si>
  <si>
    <t>Drank</t>
  </si>
  <si>
    <t>Food</t>
  </si>
  <si>
    <t>Huur</t>
  </si>
  <si>
    <t>Zwemmen</t>
  </si>
  <si>
    <t>Totalen</t>
  </si>
  <si>
    <t>Camping</t>
  </si>
  <si>
    <t>Extern</t>
  </si>
  <si>
    <t xml:space="preserve">             Totaal</t>
  </si>
  <si>
    <t>Omzet Extern</t>
  </si>
  <si>
    <t>Statistische Functies</t>
  </si>
  <si>
    <t>Statistische functies: Minimum, maximum en gemiddelde gebruiken</t>
  </si>
  <si>
    <t xml:space="preserve">Maak in de grijze vakken met Statistische functie een aantal berekening in de tabel Camping inkomsten </t>
  </si>
  <si>
    <r>
      <t xml:space="preserve">Typ in het grijze vak C19 = en open de Statisitische functie b.v </t>
    </r>
    <r>
      <rPr>
        <b/>
        <sz val="12"/>
        <color indexed="8"/>
        <rFont val="Calibri"/>
        <family val="2"/>
      </rPr>
      <t>Max,</t>
    </r>
    <r>
      <rPr>
        <sz val="12"/>
        <color indexed="8"/>
        <rFont val="Calibri"/>
        <family val="2"/>
      </rPr>
      <t xml:space="preserve"> </t>
    </r>
    <r>
      <rPr>
        <b/>
        <sz val="12"/>
        <color indexed="8"/>
        <rFont val="Calibri"/>
        <family val="2"/>
      </rPr>
      <t>Min</t>
    </r>
    <r>
      <rPr>
        <sz val="12"/>
        <color indexed="8"/>
        <rFont val="Calibri"/>
        <family val="2"/>
      </rPr>
      <t xml:space="preserve"> etc.in het adresvenster</t>
    </r>
  </si>
  <si>
    <r>
      <t xml:space="preserve">Selecteer de hele tabel van de Camping inkomsten  - </t>
    </r>
    <r>
      <rPr>
        <b/>
        <sz val="12"/>
        <rFont val="Calibri"/>
        <family val="2"/>
      </rPr>
      <t>Enter</t>
    </r>
  </si>
  <si>
    <t>Zet de dagen verticaal 45 gr. zoals in het v.b sleep rij 9 ongeveer 50 pixels hoog</t>
  </si>
  <si>
    <r>
      <rPr>
        <b/>
        <sz val="12"/>
        <rFont val="Calibri"/>
        <family val="2"/>
      </rPr>
      <t>Celeigenschappen</t>
    </r>
    <r>
      <rPr>
        <sz val="12"/>
        <rFont val="Calibri"/>
        <family val="2"/>
      </rPr>
      <t xml:space="preserve"> - tabblad - </t>
    </r>
    <r>
      <rPr>
        <i/>
        <sz val="12"/>
        <rFont val="Calibri"/>
        <family val="2"/>
      </rPr>
      <t>Uitlijnen</t>
    </r>
    <r>
      <rPr>
        <sz val="12"/>
        <rFont val="Calibri"/>
        <family val="2"/>
      </rPr>
      <t xml:space="preserve"> schuif de tekstrichting naar 45 graden of: </t>
    </r>
  </si>
  <si>
    <t>Dagtotaal</t>
  </si>
  <si>
    <t>Laagste bedrag tabel</t>
  </si>
  <si>
    <t>Hoogste bedrag tabel</t>
  </si>
  <si>
    <t>Gemiddelde bedrag tabel</t>
  </si>
  <si>
    <t>Totale weekopbrengst</t>
  </si>
  <si>
    <t>samen</t>
  </si>
  <si>
    <t xml:space="preserve">Laagste bedrag </t>
  </si>
  <si>
    <t xml:space="preserve">Hoogste bedrag </t>
  </si>
  <si>
    <t>Gemiddelde bedrag</t>
  </si>
  <si>
    <t>Financiële Functies</t>
  </si>
  <si>
    <t>Financiële functie gebruiken</t>
  </si>
  <si>
    <r>
      <rPr>
        <i/>
        <sz val="12"/>
        <rFont val="Calibri"/>
        <family val="2"/>
      </rPr>
      <t>Bereken de maandelijkse betaling van het busje en televisie</t>
    </r>
    <r>
      <rPr>
        <sz val="12"/>
        <rFont val="Calibri"/>
        <family val="2"/>
      </rPr>
      <t xml:space="preserve"> - </t>
    </r>
    <r>
      <rPr>
        <b/>
        <sz val="12"/>
        <rFont val="Calibri"/>
        <family val="2"/>
      </rPr>
      <t>Typ</t>
    </r>
    <r>
      <rPr>
        <sz val="12"/>
        <rFont val="Calibri"/>
        <family val="2"/>
      </rPr>
      <t xml:space="preserve"> =  in </t>
    </r>
    <r>
      <rPr>
        <b/>
        <sz val="12"/>
        <rFont val="Calibri"/>
        <family val="2"/>
      </rPr>
      <t>D24</t>
    </r>
    <r>
      <rPr>
        <sz val="12"/>
        <rFont val="Calibri"/>
        <family val="2"/>
      </rPr>
      <t xml:space="preserve"> en </t>
    </r>
    <r>
      <rPr>
        <b/>
        <sz val="12"/>
        <rFont val="Calibri"/>
        <family val="2"/>
      </rPr>
      <t>open</t>
    </r>
    <r>
      <rPr>
        <sz val="12"/>
        <rFont val="Calibri"/>
        <family val="2"/>
      </rPr>
      <t xml:space="preserve"> de financiële functie</t>
    </r>
    <r>
      <rPr>
        <b/>
        <sz val="12"/>
        <rFont val="Calibri"/>
        <family val="2"/>
      </rPr>
      <t xml:space="preserve"> BET</t>
    </r>
  </si>
  <si>
    <r>
      <rPr>
        <b/>
        <sz val="12"/>
        <rFont val="Calibri"/>
        <family val="2"/>
      </rPr>
      <t>Vul</t>
    </r>
    <r>
      <rPr>
        <sz val="12"/>
        <rFont val="Calibri"/>
        <family val="2"/>
      </rPr>
      <t xml:space="preserve"> in 1e veld van de Functie-wizard het </t>
    </r>
    <r>
      <rPr>
        <b/>
        <sz val="12"/>
        <rFont val="Calibri"/>
        <family val="2"/>
      </rPr>
      <t>rente</t>
    </r>
    <r>
      <rPr>
        <sz val="12"/>
        <rFont val="Calibri"/>
        <family val="2"/>
      </rPr>
      <t xml:space="preserve"> percentage</t>
    </r>
    <r>
      <rPr>
        <b/>
        <sz val="12"/>
        <rFont val="Calibri"/>
        <family val="2"/>
      </rPr>
      <t xml:space="preserve"> /12</t>
    </r>
    <r>
      <rPr>
        <sz val="12"/>
        <rFont val="Calibri"/>
        <family val="2"/>
      </rPr>
      <t xml:space="preserve"> (betaling is per maand dus ook de rente)</t>
    </r>
  </si>
  <si>
    <r>
      <t xml:space="preserve">Vul in het 2e veld </t>
    </r>
    <r>
      <rPr>
        <b/>
        <sz val="12"/>
        <rFont val="Calibri"/>
        <family val="2"/>
      </rPr>
      <t>aantal</t>
    </r>
    <r>
      <rPr>
        <sz val="12"/>
        <rFont val="Calibri"/>
        <family val="2"/>
      </rPr>
      <t xml:space="preserve"> termijnen in - cel </t>
    </r>
    <r>
      <rPr>
        <b/>
        <sz val="12"/>
        <rFont val="Calibri"/>
        <family val="2"/>
      </rPr>
      <t>D22</t>
    </r>
  </si>
  <si>
    <r>
      <t xml:space="preserve">In het 3e veld de hoogte van het </t>
    </r>
    <r>
      <rPr>
        <i/>
        <sz val="12"/>
        <rFont val="Calibri"/>
        <family val="2"/>
      </rPr>
      <t>Geleend bedrag</t>
    </r>
    <r>
      <rPr>
        <sz val="12"/>
        <rFont val="Calibri"/>
        <family val="2"/>
      </rPr>
      <t xml:space="preserve"> - cel </t>
    </r>
    <r>
      <rPr>
        <b/>
        <sz val="12"/>
        <rFont val="Calibri"/>
        <family val="2"/>
      </rPr>
      <t>D18</t>
    </r>
  </si>
  <si>
    <t>In het 4e veld een 0 eind afbetaling gaat naar 0  dit is de laatste betaling</t>
  </si>
  <si>
    <t>Aflossing auto</t>
  </si>
  <si>
    <t>Aflossing televisie</t>
  </si>
  <si>
    <t>Geleend bedrag</t>
  </si>
  <si>
    <t>Rente percentage</t>
  </si>
  <si>
    <t>Termijn</t>
  </si>
  <si>
    <t>Per Maand</t>
  </si>
  <si>
    <t>Betaling</t>
  </si>
  <si>
    <t>Het rentepercentage altijd delen door 12 (per jaar) omdat je per maand aflost</t>
  </si>
  <si>
    <t>Afschrijving busje</t>
  </si>
  <si>
    <t>Afschrijving televisie</t>
  </si>
  <si>
    <t>Klik in de gele cellen waar functies staan en open de functie met         voor de formulebalk</t>
  </si>
  <si>
    <t>ALS Functie (Waar of Onwaar)</t>
  </si>
  <si>
    <t>Oefening 1 Logische functie Ja - Nee of Goed - Fout</t>
  </si>
  <si>
    <r>
      <rPr>
        <b/>
        <sz val="11"/>
        <rFont val="Calibri"/>
        <family val="2"/>
      </rPr>
      <t>Totaal aantal uren</t>
    </r>
    <r>
      <rPr>
        <sz val="11"/>
        <rFont val="Calibri"/>
        <family val="2"/>
      </rPr>
      <t xml:space="preserve"> bereken: met Autosom in het grijze vak - Enter, daarna met vulgreep doorvoeren</t>
    </r>
  </si>
  <si>
    <r>
      <rPr>
        <b/>
        <sz val="11"/>
        <rFont val="Calibri"/>
        <family val="2"/>
      </rPr>
      <t>Geef de korting aan</t>
    </r>
    <r>
      <rPr>
        <sz val="11"/>
        <rFont val="Calibri"/>
        <family val="2"/>
      </rPr>
      <t xml:space="preserve">; wie er recht heeft op korting indien meer dan 100 vliegurenmet functie </t>
    </r>
    <r>
      <rPr>
        <b/>
        <sz val="11"/>
        <rFont val="Calibri"/>
        <family val="2"/>
      </rPr>
      <t>ALS</t>
    </r>
  </si>
  <si>
    <r>
      <rPr>
        <b/>
        <sz val="11"/>
        <rFont val="Calibri"/>
        <family val="2"/>
      </rPr>
      <t xml:space="preserve">Recht op korting ja/nee </t>
    </r>
    <r>
      <rPr>
        <sz val="11"/>
        <rFont val="Calibri"/>
        <family val="2"/>
      </rPr>
      <t xml:space="preserve">Typ in het vak onder korting I24 = en open de functie </t>
    </r>
    <r>
      <rPr>
        <b/>
        <sz val="11"/>
        <rFont val="Calibri"/>
        <family val="2"/>
      </rPr>
      <t>ALS</t>
    </r>
  </si>
  <si>
    <t>Vul in het eerste veld van de Functie wizard (Totaal aantal uren&gt;100)</t>
  </si>
  <si>
    <r>
      <t xml:space="preserve">Typ in het 2e veld </t>
    </r>
    <r>
      <rPr>
        <b/>
        <sz val="11"/>
        <rFont val="Calibri"/>
        <family val="2"/>
      </rPr>
      <t>Ja</t>
    </r>
    <r>
      <rPr>
        <sz val="11"/>
        <rFont val="Calibri"/>
        <family val="2"/>
      </rPr>
      <t xml:space="preserve"> en in het 3e veld </t>
    </r>
    <r>
      <rPr>
        <b/>
        <sz val="11"/>
        <rFont val="Calibri"/>
        <family val="2"/>
      </rPr>
      <t>Nee</t>
    </r>
    <r>
      <rPr>
        <sz val="11"/>
        <rFont val="Calibri"/>
        <family val="2"/>
      </rPr>
      <t xml:space="preserve"> - </t>
    </r>
    <r>
      <rPr>
        <b/>
        <sz val="11"/>
        <rFont val="Calibri"/>
        <family val="2"/>
      </rPr>
      <t>Enter -</t>
    </r>
    <r>
      <rPr>
        <sz val="11"/>
        <rFont val="Calibri"/>
        <family val="2"/>
      </rPr>
      <t xml:space="preserve"> sleep met de vulgreep de functie door </t>
    </r>
  </si>
  <si>
    <t>Oefening 2 kleuren verduidelijkheid in argumenten</t>
  </si>
  <si>
    <t>De piloten die recht op korting hebben krijgen nu een groene achtergrond en anders rood</t>
  </si>
  <si>
    <t xml:space="preserve">Laat de kleuren automatisch aanpassen d.m.v. Voorwaardelijke opmaak </t>
  </si>
  <si>
    <t>Klik in cel I24 waar ja of nee is gegeneerd of selecteer de hele reeks van cel C24:C30</t>
  </si>
  <si>
    <r>
      <rPr>
        <sz val="11"/>
        <rFont val="Calibri"/>
        <family val="2"/>
      </rPr>
      <t>Open de tab</t>
    </r>
    <r>
      <rPr>
        <b/>
        <sz val="11"/>
        <rFont val="Calibri"/>
        <family val="2"/>
      </rPr>
      <t xml:space="preserve"> - Start</t>
    </r>
    <r>
      <rPr>
        <sz val="11"/>
        <rFont val="Calibri"/>
        <family val="2"/>
      </rPr>
      <t xml:space="preserve"> in de Menubalk - </t>
    </r>
    <r>
      <rPr>
        <b/>
        <sz val="11"/>
        <rFont val="Calibri"/>
        <family val="2"/>
      </rPr>
      <t>Voorwaardelijk opmaak</t>
    </r>
  </si>
  <si>
    <r>
      <t xml:space="preserve">Kies </t>
    </r>
    <r>
      <rPr>
        <b/>
        <sz val="11"/>
        <rFont val="Calibri"/>
        <family val="2"/>
      </rPr>
      <t>Markeringsregels voor cellen</t>
    </r>
    <r>
      <rPr>
        <sz val="11"/>
        <rFont val="Calibri"/>
        <family val="2"/>
      </rPr>
      <t xml:space="preserve"> - oversteken </t>
    </r>
  </si>
  <si>
    <r>
      <t xml:space="preserve">Klik </t>
    </r>
    <r>
      <rPr>
        <b/>
        <sz val="11"/>
        <rFont val="Calibri"/>
        <family val="2"/>
      </rPr>
      <t xml:space="preserve">Gelijk aan…  </t>
    </r>
    <r>
      <rPr>
        <sz val="11"/>
        <rFont val="Calibri"/>
        <family val="2"/>
      </rPr>
      <t>(dit is voorwaarde 1)</t>
    </r>
  </si>
  <si>
    <r>
      <t>Typ N</t>
    </r>
    <r>
      <rPr>
        <b/>
        <sz val="11"/>
        <rFont val="Calibri"/>
        <family val="2"/>
      </rPr>
      <t>ee</t>
    </r>
    <r>
      <rPr>
        <sz val="11"/>
        <rFont val="Calibri"/>
        <family val="2"/>
      </rPr>
      <t xml:space="preserve"> in het venster - </t>
    </r>
    <r>
      <rPr>
        <b/>
        <sz val="11"/>
        <rFont val="Calibri"/>
        <family val="2"/>
      </rPr>
      <t>Aangepaste indeling</t>
    </r>
    <r>
      <rPr>
        <sz val="11"/>
        <rFont val="Calibri"/>
        <family val="2"/>
      </rPr>
      <t xml:space="preserve"> - kleur rood</t>
    </r>
  </si>
  <si>
    <r>
      <t xml:space="preserve">Herhaal hetzelfde voor als er </t>
    </r>
    <r>
      <rPr>
        <b/>
        <sz val="11"/>
        <rFont val="Calibri"/>
        <family val="2"/>
      </rPr>
      <t>Ja</t>
    </r>
    <r>
      <rPr>
        <sz val="11"/>
        <rFont val="Calibri"/>
        <family val="2"/>
      </rPr>
      <t xml:space="preserve"> in de cel staat Klik in cel I24</t>
    </r>
  </si>
  <si>
    <r>
      <rPr>
        <sz val="11"/>
        <rFont val="Calibri"/>
        <family val="2"/>
      </rPr>
      <t>Open de tab</t>
    </r>
    <r>
      <rPr>
        <b/>
        <sz val="11"/>
        <rFont val="Calibri"/>
        <family val="2"/>
      </rPr>
      <t xml:space="preserve"> - Start in de </t>
    </r>
    <r>
      <rPr>
        <sz val="11"/>
        <rFont val="Calibri"/>
        <family val="2"/>
      </rPr>
      <t xml:space="preserve">Menubalk - </t>
    </r>
    <r>
      <rPr>
        <b/>
        <sz val="11"/>
        <rFont val="Calibri"/>
        <family val="2"/>
      </rPr>
      <t>Voorwaardelijk opmaak</t>
    </r>
  </si>
  <si>
    <r>
      <t xml:space="preserve">Klik </t>
    </r>
    <r>
      <rPr>
        <b/>
        <sz val="11"/>
        <rFont val="Calibri"/>
        <family val="2"/>
      </rPr>
      <t>Gelijk aan…</t>
    </r>
    <r>
      <rPr>
        <sz val="11"/>
        <rFont val="Calibri"/>
        <family val="2"/>
      </rPr>
      <t>(dit is voorwaarde 2)</t>
    </r>
  </si>
  <si>
    <r>
      <t xml:space="preserve">Typ </t>
    </r>
    <r>
      <rPr>
        <b/>
        <sz val="11"/>
        <rFont val="Calibri"/>
        <family val="2"/>
      </rPr>
      <t>Ja</t>
    </r>
    <r>
      <rPr>
        <sz val="11"/>
        <rFont val="Calibri"/>
        <family val="2"/>
      </rPr>
      <t xml:space="preserve"> in het venster - </t>
    </r>
    <r>
      <rPr>
        <b/>
        <sz val="11"/>
        <rFont val="Calibri"/>
        <family val="2"/>
      </rPr>
      <t>Aangepaste indeling</t>
    </r>
    <r>
      <rPr>
        <sz val="11"/>
        <rFont val="Calibri"/>
        <family val="2"/>
      </rPr>
      <t xml:space="preserve"> - kleur groen</t>
    </r>
  </si>
  <si>
    <t>Korting na 100 vlieguren</t>
  </si>
  <si>
    <t>Totaal aantal</t>
  </si>
  <si>
    <t xml:space="preserve">korting </t>
  </si>
  <si>
    <t>M. de Jong</t>
  </si>
  <si>
    <t>G. de Lange</t>
  </si>
  <si>
    <t>A. van Schie</t>
  </si>
  <si>
    <t>F. Boers</t>
  </si>
  <si>
    <t>C. Vermeulen</t>
  </si>
  <si>
    <t>M. Klaver</t>
  </si>
  <si>
    <t>I. van Zuylen</t>
  </si>
  <si>
    <t>functies</t>
  </si>
  <si>
    <t>Functies controleren of verbeteren</t>
  </si>
  <si>
    <t>Klik in de cel waar functie staat en open de functie met         knopje voor de formulebalk</t>
  </si>
  <si>
    <t xml:space="preserve">De voorwaardelijke instellingen kunnen worden bekeken en gecorrigeerd onder: </t>
  </si>
  <si>
    <t>Voorwaardelijke opmaak - Regels beheren - in dit werkblad</t>
  </si>
  <si>
    <t>Grafieken</t>
  </si>
  <si>
    <t>Grafieken maken en opmaken</t>
  </si>
  <si>
    <t>Maak in onderstaande vak 2 verschillende grafieken (zie voorbeeld)</t>
  </si>
  <si>
    <r>
      <rPr>
        <b/>
        <sz val="12"/>
        <rFont val="Calibri"/>
        <family val="2"/>
      </rPr>
      <t>Selecteer</t>
    </r>
    <r>
      <rPr>
        <sz val="12"/>
        <rFont val="Calibri"/>
        <family val="2"/>
      </rPr>
      <t xml:space="preserve"> de gegevens van kwartaal kasgegevens samen met de titelrij - </t>
    </r>
    <r>
      <rPr>
        <b/>
        <sz val="12"/>
        <rFont val="Calibri"/>
        <family val="2"/>
      </rPr>
      <t>Invoegen</t>
    </r>
    <r>
      <rPr>
        <sz val="12"/>
        <rFont val="Calibri"/>
        <family val="2"/>
      </rPr>
      <t xml:space="preserve"> - Grafiek - </t>
    </r>
    <r>
      <rPr>
        <b/>
        <sz val="12"/>
        <rFont val="Calibri"/>
        <family val="2"/>
      </rPr>
      <t>Circel</t>
    </r>
    <r>
      <rPr>
        <sz val="12"/>
        <rFont val="Calibri"/>
        <family val="2"/>
      </rPr>
      <t xml:space="preserve"> 3D</t>
    </r>
  </si>
  <si>
    <t>Verklein de grafiek via de ankerpunten in de hoeken - Sleep de grafiek op maat en op de juiste plaats</t>
  </si>
  <si>
    <r>
      <rPr>
        <b/>
        <sz val="12"/>
        <rFont val="Calibri"/>
        <family val="2"/>
      </rPr>
      <t>klik</t>
    </r>
    <r>
      <rPr>
        <sz val="12"/>
        <rFont val="Calibri"/>
        <family val="2"/>
      </rPr>
      <t xml:space="preserve"> in het </t>
    </r>
    <r>
      <rPr>
        <b/>
        <sz val="12"/>
        <rFont val="Calibri"/>
        <family val="2"/>
      </rPr>
      <t>taartpuntje</t>
    </r>
    <r>
      <rPr>
        <sz val="12"/>
        <rFont val="Calibri"/>
        <family val="2"/>
      </rPr>
      <t xml:space="preserve"> - </t>
    </r>
    <r>
      <rPr>
        <b/>
        <sz val="12"/>
        <rFont val="Calibri"/>
        <family val="2"/>
      </rPr>
      <t>Ontwerpen</t>
    </r>
    <r>
      <rPr>
        <sz val="12"/>
        <rFont val="Calibri"/>
        <family val="2"/>
      </rPr>
      <t xml:space="preserve"> - kies een grijze grafiekstijl</t>
    </r>
  </si>
  <si>
    <r>
      <t xml:space="preserve">klik met de rechtermuisknop in het taartpuntje - </t>
    </r>
    <r>
      <rPr>
        <b/>
        <sz val="12"/>
        <rFont val="Calibri"/>
        <family val="2"/>
      </rPr>
      <t>Gegevenslabels opmaken - kies waarden geen %</t>
    </r>
  </si>
  <si>
    <r>
      <t xml:space="preserve">Maak de rest van de grafiek op (r.m.klik in het witte vlak </t>
    </r>
    <r>
      <rPr>
        <b/>
        <sz val="12"/>
        <rFont val="Calibri"/>
        <family val="2"/>
      </rPr>
      <t>Grafiekgebied opmaken</t>
    </r>
    <r>
      <rPr>
        <sz val="12"/>
        <rFont val="Calibri"/>
        <family val="2"/>
      </rPr>
      <t>)</t>
    </r>
  </si>
  <si>
    <t>Maak de 2e grafiek op dezelfde manier als de 1e en als bovenstaand beschreven (voorbeeld na te maken)</t>
  </si>
  <si>
    <r>
      <t xml:space="preserve">Een grafiek verwijderen gaat als volgt: </t>
    </r>
    <r>
      <rPr>
        <b/>
        <sz val="12"/>
        <rFont val="Calibri"/>
        <family val="2"/>
      </rPr>
      <t>klik</t>
    </r>
    <r>
      <rPr>
        <sz val="12"/>
        <rFont val="Calibri"/>
        <family val="2"/>
      </rPr>
      <t xml:space="preserve"> in de </t>
    </r>
    <r>
      <rPr>
        <b/>
        <sz val="12"/>
        <rFont val="Calibri"/>
        <family val="2"/>
      </rPr>
      <t>grafiek</t>
    </r>
    <r>
      <rPr>
        <sz val="12"/>
        <rFont val="Calibri"/>
        <family val="2"/>
      </rPr>
      <t xml:space="preserve"> (selecteren) en klik </t>
    </r>
    <r>
      <rPr>
        <b/>
        <sz val="12"/>
        <rFont val="Calibri"/>
        <family val="2"/>
      </rPr>
      <t>Delete</t>
    </r>
  </si>
  <si>
    <t>Kwartaal Kasgegevens</t>
  </si>
  <si>
    <t>kwartaal</t>
  </si>
  <si>
    <t>Inkomsten</t>
  </si>
  <si>
    <t>Taartpunt grafiek</t>
  </si>
  <si>
    <t>1e</t>
  </si>
  <si>
    <t>Maand Kasgegevens</t>
  </si>
  <si>
    <t>maand</t>
  </si>
  <si>
    <t>Kolom of staaf grafiek</t>
  </si>
  <si>
    <t>maart</t>
  </si>
  <si>
    <t>Maak hier de Grafieken zoals het voorbeeld</t>
  </si>
  <si>
    <t>Voorbeeld grafieken</t>
  </si>
  <si>
    <t>Grafiek 1 staaf</t>
  </si>
  <si>
    <t>Grafiek 2 Taartpunt</t>
  </si>
  <si>
    <t>Lettertype van Lagenda Calibri tekengrootte 9</t>
  </si>
  <si>
    <t>Valideren</t>
  </si>
  <si>
    <t>Valideren op 3 manieren</t>
  </si>
  <si>
    <t>Voorbeelden</t>
  </si>
  <si>
    <t>Getallen</t>
  </si>
  <si>
    <t>Lijst intern</t>
  </si>
  <si>
    <t>Eigen lijst</t>
  </si>
  <si>
    <t>Hier mogen alleen getallen t/m 10</t>
  </si>
  <si>
    <t>Waarden uit een lijst in hetzelfde werkblad</t>
  </si>
  <si>
    <t>Gegevens zelf in de bron typen met ; als scheidingteken</t>
  </si>
  <si>
    <t>Macaronie</t>
  </si>
  <si>
    <t xml:space="preserve">Opdracht: Het valideren wordt hier in drie methodes ingesteld </t>
  </si>
  <si>
    <t>Spaghetti</t>
  </si>
  <si>
    <r>
      <t xml:space="preserve">(zie voorbeeld A6, C6 en E6 in </t>
    </r>
    <r>
      <rPr>
        <b/>
        <sz val="12"/>
        <rFont val="Calibri"/>
        <family val="2"/>
        <scheme val="minor"/>
      </rPr>
      <t>Gegevens</t>
    </r>
    <r>
      <rPr>
        <sz val="12"/>
        <rFont val="Calibri"/>
        <family val="2"/>
        <scheme val="minor"/>
      </rPr>
      <t xml:space="preserve"> - </t>
    </r>
    <r>
      <rPr>
        <b/>
        <sz val="12"/>
        <rFont val="Calibri"/>
        <family val="2"/>
        <scheme val="minor"/>
      </rPr>
      <t>Gegevensvalidatie)</t>
    </r>
  </si>
  <si>
    <t>Boerenkool met worst</t>
  </si>
  <si>
    <t>Soep</t>
  </si>
  <si>
    <t>Getallen valideren</t>
  </si>
  <si>
    <t>Macaroni</t>
  </si>
  <si>
    <t>Klik in de cel waar de gegevens worden uitgeklapt via een pulldown menu (bv A28)</t>
  </si>
  <si>
    <t>Chinees</t>
  </si>
  <si>
    <r>
      <rPr>
        <b/>
        <sz val="12"/>
        <rFont val="Calibri"/>
        <family val="2"/>
        <scheme val="minor"/>
      </rPr>
      <t>Gegevens</t>
    </r>
    <r>
      <rPr>
        <sz val="12"/>
        <rFont val="Calibri"/>
        <family val="2"/>
        <scheme val="minor"/>
      </rPr>
      <t xml:space="preserve"> - </t>
    </r>
    <r>
      <rPr>
        <b/>
        <sz val="12"/>
        <rFont val="Calibri"/>
        <family val="2"/>
        <scheme val="minor"/>
      </rPr>
      <t>Gegevensvalidatie</t>
    </r>
    <r>
      <rPr>
        <sz val="12"/>
        <rFont val="Calibri"/>
        <family val="2"/>
        <scheme val="minor"/>
      </rPr>
      <t xml:space="preserve"> - Tabblad </t>
    </r>
    <r>
      <rPr>
        <i/>
        <sz val="12"/>
        <rFont val="Calibri"/>
        <family val="2"/>
        <scheme val="minor"/>
      </rPr>
      <t>Instellingen</t>
    </r>
    <r>
      <rPr>
        <sz val="12"/>
        <rFont val="Calibri"/>
        <family val="2"/>
        <scheme val="minor"/>
      </rPr>
      <t xml:space="preserve"> - Geheel getal in 1e </t>
    </r>
    <r>
      <rPr>
        <b/>
        <i/>
        <sz val="12"/>
        <rFont val="Calibri"/>
        <family val="2"/>
        <scheme val="minor"/>
      </rPr>
      <t>Toestaan</t>
    </r>
    <r>
      <rPr>
        <sz val="12"/>
        <rFont val="Calibri"/>
        <family val="2"/>
        <scheme val="minor"/>
      </rPr>
      <t xml:space="preserve"> venster kiezen</t>
    </r>
  </si>
  <si>
    <t>Pizza</t>
  </si>
  <si>
    <r>
      <rPr>
        <i/>
        <sz val="12"/>
        <rFont val="Calibri"/>
        <family val="2"/>
        <scheme val="minor"/>
      </rPr>
      <t>Waarden instellen:</t>
    </r>
    <r>
      <rPr>
        <sz val="12"/>
        <rFont val="Calibri"/>
        <family val="2"/>
        <scheme val="minor"/>
      </rPr>
      <t xml:space="preserve"> Gegeven: tussen 1 (minimum) en 10 (maximum) - OK</t>
    </r>
  </si>
  <si>
    <t>Patat</t>
  </si>
  <si>
    <r>
      <rPr>
        <i/>
        <sz val="12"/>
        <rFont val="Calibri"/>
        <family val="2"/>
        <scheme val="minor"/>
      </rPr>
      <t>Tabblad Invoerbericht</t>
    </r>
    <r>
      <rPr>
        <sz val="12"/>
        <rFont val="Calibri"/>
        <family val="2"/>
        <scheme val="minor"/>
      </rPr>
      <t xml:space="preserve"> invullen - </t>
    </r>
    <r>
      <rPr>
        <i/>
        <sz val="12"/>
        <rFont val="Calibri"/>
        <family val="2"/>
        <scheme val="minor"/>
      </rPr>
      <t>Titel:</t>
    </r>
    <r>
      <rPr>
        <sz val="12"/>
        <rFont val="Calibri"/>
        <family val="2"/>
        <scheme val="minor"/>
      </rPr>
      <t xml:space="preserve"> Beoordeling,  </t>
    </r>
    <r>
      <rPr>
        <i/>
        <sz val="12"/>
        <rFont val="Calibri"/>
        <family val="2"/>
        <scheme val="minor"/>
      </rPr>
      <t>Invoerbericht:</t>
    </r>
    <r>
      <rPr>
        <sz val="12"/>
        <rFont val="Calibri"/>
        <family val="2"/>
        <scheme val="minor"/>
      </rPr>
      <t xml:space="preserve"> Alleen hele getallen invoeren AUB</t>
    </r>
  </si>
  <si>
    <t>BQ</t>
  </si>
  <si>
    <r>
      <rPr>
        <i/>
        <sz val="12"/>
        <rFont val="Calibri"/>
        <family val="2"/>
        <scheme val="minor"/>
      </rPr>
      <t>Tabblad Foutmelding</t>
    </r>
    <r>
      <rPr>
        <sz val="12"/>
        <rFont val="Calibri"/>
        <family val="2"/>
        <scheme val="minor"/>
      </rPr>
      <t xml:space="preserve"> - </t>
    </r>
    <r>
      <rPr>
        <i/>
        <sz val="12"/>
        <rFont val="Calibri"/>
        <family val="2"/>
        <scheme val="minor"/>
      </rPr>
      <t xml:space="preserve">Titel: </t>
    </r>
    <r>
      <rPr>
        <sz val="12"/>
        <rFont val="Calibri"/>
        <family val="2"/>
        <scheme val="minor"/>
      </rPr>
      <t xml:space="preserve">Beoordeel - </t>
    </r>
    <r>
      <rPr>
        <i/>
        <sz val="12"/>
        <rFont val="Calibri"/>
        <family val="2"/>
        <scheme val="minor"/>
      </rPr>
      <t>Foutbericht:</t>
    </r>
    <r>
      <rPr>
        <sz val="12"/>
        <rFont val="Calibri"/>
        <family val="2"/>
        <scheme val="minor"/>
      </rPr>
      <t xml:space="preserve"> - Alleen getallen onder de 10 gebruiken</t>
    </r>
  </si>
  <si>
    <t>Gourmet</t>
  </si>
  <si>
    <r>
      <t xml:space="preserve">Let Op: Als je de waarden die geldig zijn wijzigt, dan moet je evt. </t>
    </r>
    <r>
      <rPr>
        <i/>
        <sz val="12"/>
        <rFont val="Calibri"/>
        <family val="2"/>
        <scheme val="minor"/>
      </rPr>
      <t>Invoerbericht</t>
    </r>
    <r>
      <rPr>
        <sz val="12"/>
        <rFont val="Calibri"/>
        <family val="2"/>
        <scheme val="minor"/>
      </rPr>
      <t xml:space="preserve"> en </t>
    </r>
    <r>
      <rPr>
        <i/>
        <sz val="12"/>
        <rFont val="Calibri"/>
        <family val="2"/>
        <scheme val="minor"/>
      </rPr>
      <t>Foutbericht</t>
    </r>
    <r>
      <rPr>
        <sz val="12"/>
        <rFont val="Calibri"/>
        <family val="2"/>
        <scheme val="minor"/>
      </rPr>
      <t xml:space="preserve"> ook wijzigen</t>
    </r>
  </si>
  <si>
    <t>Bestaande lijst valideren</t>
  </si>
  <si>
    <r>
      <rPr>
        <b/>
        <sz val="12"/>
        <rFont val="Calibri"/>
        <family val="2"/>
        <scheme val="minor"/>
      </rPr>
      <t>Gegevens</t>
    </r>
    <r>
      <rPr>
        <i/>
        <sz val="12"/>
        <rFont val="Calibri"/>
        <family val="2"/>
        <scheme val="minor"/>
      </rPr>
      <t xml:space="preserve"> - </t>
    </r>
    <r>
      <rPr>
        <b/>
        <sz val="12"/>
        <rFont val="Calibri"/>
        <family val="2"/>
        <scheme val="minor"/>
      </rPr>
      <t>Gegevensvalidatie</t>
    </r>
    <r>
      <rPr>
        <i/>
        <sz val="12"/>
        <rFont val="Calibri"/>
        <family val="2"/>
        <scheme val="minor"/>
      </rPr>
      <t xml:space="preserve"> - </t>
    </r>
    <r>
      <rPr>
        <sz val="12"/>
        <rFont val="Calibri"/>
        <family val="2"/>
        <scheme val="minor"/>
      </rPr>
      <t>Tabblad</t>
    </r>
    <r>
      <rPr>
        <i/>
        <sz val="12"/>
        <rFont val="Calibri"/>
        <family val="2"/>
        <scheme val="minor"/>
      </rPr>
      <t xml:space="preserve"> Instellingen</t>
    </r>
    <r>
      <rPr>
        <sz val="12"/>
        <rFont val="Calibri"/>
        <family val="2"/>
        <scheme val="minor"/>
      </rPr>
      <t xml:space="preserve"> - Lijst kiezen in 1e </t>
    </r>
    <r>
      <rPr>
        <b/>
        <sz val="12"/>
        <rFont val="Calibri"/>
        <family val="2"/>
        <scheme val="minor"/>
      </rPr>
      <t>Toestaan</t>
    </r>
    <r>
      <rPr>
        <sz val="12"/>
        <rFont val="Calibri"/>
        <family val="2"/>
        <scheme val="minor"/>
      </rPr>
      <t xml:space="preserve"> venster</t>
    </r>
  </si>
  <si>
    <t>Daarna gewenste bestaande bron selecteren bv I8 t/m I16</t>
  </si>
  <si>
    <t>Eigen lijst valideren</t>
  </si>
  <si>
    <t>Typ alle gewenste onderdelen in het venster gescheiden door een ; (zie voorbeeld)</t>
  </si>
  <si>
    <t>Beoordeling</t>
  </si>
  <si>
    <t>Kies uw menu</t>
  </si>
  <si>
    <t>Welke afdeling</t>
  </si>
  <si>
    <t>Subtotalen bereken met FUNCTIE GETALLEN</t>
  </si>
  <si>
    <t>Subtotalen berekenen via voorbeeldtabel met de functie SUBTOTALEN</t>
  </si>
  <si>
    <t>Maak de opdrachten via de voorbeeld 1 na</t>
  </si>
  <si>
    <t>Maak vanuit de gegevens tabel verschillende berekeningen via de functie Subtotalen</t>
  </si>
  <si>
    <t>1. klik in cel B12 van het voorbeeld om het juiste Functie-getal van het Subtotaal te gebruiken voor de juiste berekening</t>
  </si>
  <si>
    <t xml:space="preserve">Maak een som berekening met de  functie SUBTOTAAL in cel F12 met Functie-getal 9 voor SOM </t>
  </si>
  <si>
    <t>2. typ = in cel F12 - functie Subtotalen activeren - typ 9 in 1e veld - Selecteer de gegevenstabel (B21;B30) in het 2e veld - OK</t>
  </si>
  <si>
    <t>3. Herhaal dit voor AANTAL, MAX, MIN en GEMIDDELDE in de cellen F13 t/m 16 eventueel ook voor Gewicht tabel</t>
  </si>
  <si>
    <t>voorbeeld 1</t>
  </si>
  <si>
    <t>Man/vrouw</t>
  </si>
  <si>
    <t>Gewicht</t>
  </si>
  <si>
    <t>Subtotaal (som)</t>
  </si>
  <si>
    <t>Subtotaal (aantal)</t>
  </si>
  <si>
    <t>Subtotaal (max)</t>
  </si>
  <si>
    <t>Subtotaal (min)</t>
  </si>
  <si>
    <t>Subtotaal (Gem.)</t>
  </si>
  <si>
    <t>Overzicht van diverse FUNCTIE_GETALLEN</t>
  </si>
  <si>
    <t>gegevenstabel</t>
  </si>
  <si>
    <t>Man / Vrouw</t>
  </si>
  <si>
    <t xml:space="preserve">Man </t>
  </si>
  <si>
    <t>Man</t>
  </si>
  <si>
    <t>Vrouw</t>
  </si>
  <si>
    <t>Beveiligen en verbergen</t>
  </si>
  <si>
    <t>Let op !! Al deze instellingen gaan pas van kracht als het hele werkblad beveiligd is</t>
  </si>
  <si>
    <t>Cellen Blokkeren, formules verbergen en Werkblad Beveiligen</t>
  </si>
  <si>
    <r>
      <t xml:space="preserve">Alle cellen </t>
    </r>
    <r>
      <rPr>
        <b/>
        <i/>
        <sz val="12"/>
        <rFont val="Calibri"/>
        <family val="2"/>
      </rPr>
      <t>Blokkeren</t>
    </r>
    <r>
      <rPr>
        <i/>
        <sz val="12"/>
        <rFont val="Calibri"/>
        <family val="2"/>
      </rPr>
      <t xml:space="preserve"> behalve een aantal in C kolom formules </t>
    </r>
    <r>
      <rPr>
        <b/>
        <i/>
        <sz val="12"/>
        <rFont val="Calibri"/>
        <family val="2"/>
      </rPr>
      <t>Verbergen</t>
    </r>
    <r>
      <rPr>
        <i/>
        <sz val="12"/>
        <rFont val="Calibri"/>
        <family val="2"/>
      </rPr>
      <t xml:space="preserve"> en blad </t>
    </r>
    <r>
      <rPr>
        <b/>
        <i/>
        <sz val="12"/>
        <rFont val="Calibri"/>
        <family val="2"/>
      </rPr>
      <t>Beveiligen</t>
    </r>
    <r>
      <rPr>
        <i/>
        <sz val="12"/>
        <rFont val="Calibri"/>
        <family val="2"/>
      </rPr>
      <t xml:space="preserve"> (Controleren - Blad beveiligen)</t>
    </r>
  </si>
  <si>
    <t>klik op het vakje naast de A kolom en boven rij 1 of ctrl + a (het hele blad is geselecteerd)</t>
  </si>
  <si>
    <r>
      <t xml:space="preserve">R. m klik in de selectie </t>
    </r>
    <r>
      <rPr>
        <b/>
        <sz val="12"/>
        <rFont val="Calibri"/>
        <family val="2"/>
      </rPr>
      <t>Celeigenschappen</t>
    </r>
    <r>
      <rPr>
        <sz val="12"/>
        <rFont val="Calibri"/>
        <family val="2"/>
      </rPr>
      <t xml:space="preserve"> - </t>
    </r>
    <r>
      <rPr>
        <b/>
        <sz val="12"/>
        <rFont val="Calibri"/>
        <family val="2"/>
      </rPr>
      <t xml:space="preserve"> </t>
    </r>
    <r>
      <rPr>
        <sz val="12"/>
        <rFont val="Calibri"/>
        <family val="2"/>
      </rPr>
      <t xml:space="preserve"> tabblad </t>
    </r>
    <r>
      <rPr>
        <b/>
        <sz val="12"/>
        <rFont val="Calibri"/>
        <family val="2"/>
      </rPr>
      <t xml:space="preserve">Bescherming - Geblokkeerd </t>
    </r>
    <r>
      <rPr>
        <sz val="12"/>
        <rFont val="Calibri"/>
        <family val="2"/>
      </rPr>
      <t>aanvinken (nu zijn alle cellen geblokkeerd)</t>
    </r>
  </si>
  <si>
    <r>
      <t xml:space="preserve">Selecteer kolom C13 tot C23 (antwoorden) - r.m klik in selectie - </t>
    </r>
    <r>
      <rPr>
        <b/>
        <sz val="12"/>
        <rFont val="Calibri"/>
        <family val="2"/>
      </rPr>
      <t>Celeigenschappen</t>
    </r>
    <r>
      <rPr>
        <sz val="12"/>
        <rFont val="Calibri"/>
        <family val="2"/>
      </rPr>
      <t xml:space="preserve"> -  tabblad </t>
    </r>
    <r>
      <rPr>
        <b/>
        <sz val="12"/>
        <rFont val="Calibri"/>
        <family val="2"/>
      </rPr>
      <t>Bescherming</t>
    </r>
    <r>
      <rPr>
        <sz val="12"/>
        <rFont val="Calibri"/>
        <family val="2"/>
      </rPr>
      <t xml:space="preserve"> - </t>
    </r>
    <r>
      <rPr>
        <b/>
        <sz val="12"/>
        <rFont val="Calibri"/>
        <family val="2"/>
      </rPr>
      <t>Geblokkeerd</t>
    </r>
    <r>
      <rPr>
        <sz val="12"/>
        <rFont val="Calibri"/>
        <family val="2"/>
      </rPr>
      <t xml:space="preserve"> uitvinken </t>
    </r>
  </si>
  <si>
    <t>Selecteer de cellen waar de formules in staan D13 t/m D22</t>
  </si>
  <si>
    <r>
      <t xml:space="preserve">R.m klik in selectie - </t>
    </r>
    <r>
      <rPr>
        <b/>
        <sz val="12"/>
        <rFont val="Calibri"/>
        <family val="2"/>
      </rPr>
      <t>Celeigenschappen</t>
    </r>
    <r>
      <rPr>
        <sz val="12"/>
        <rFont val="Calibri"/>
        <family val="2"/>
      </rPr>
      <t xml:space="preserve"> -  tabblad </t>
    </r>
    <r>
      <rPr>
        <b/>
        <sz val="12"/>
        <rFont val="Calibri"/>
        <family val="2"/>
      </rPr>
      <t>Bescherming</t>
    </r>
    <r>
      <rPr>
        <sz val="12"/>
        <rFont val="Calibri"/>
        <family val="2"/>
      </rPr>
      <t xml:space="preserve"> - </t>
    </r>
    <r>
      <rPr>
        <b/>
        <sz val="12"/>
        <rFont val="Calibri"/>
        <family val="2"/>
      </rPr>
      <t>Verborgen</t>
    </r>
    <r>
      <rPr>
        <sz val="12"/>
        <rFont val="Calibri"/>
        <family val="2"/>
      </rPr>
      <t xml:space="preserve"> aanvinken (alles is nu ingesteld voor te beveiligen)</t>
    </r>
  </si>
  <si>
    <r>
      <t xml:space="preserve">Werkblad beveiligen - tabblad </t>
    </r>
    <r>
      <rPr>
        <b/>
        <sz val="12"/>
        <rFont val="Calibri"/>
        <family val="2"/>
      </rPr>
      <t>Controleren</t>
    </r>
    <r>
      <rPr>
        <sz val="12"/>
        <rFont val="Calibri"/>
        <family val="2"/>
      </rPr>
      <t xml:space="preserve"> - </t>
    </r>
    <r>
      <rPr>
        <b/>
        <sz val="12"/>
        <rFont val="Calibri"/>
        <family val="2"/>
      </rPr>
      <t>Bladbeveiligen</t>
    </r>
    <r>
      <rPr>
        <sz val="12"/>
        <rFont val="Calibri"/>
        <family val="2"/>
      </rPr>
      <t xml:space="preserve"> - eventueel met wachtwoord (controleer de instellingen)</t>
    </r>
  </si>
  <si>
    <t>Computer kennis quiz</t>
  </si>
  <si>
    <t>Vraag</t>
  </si>
  <si>
    <t>Antwoord</t>
  </si>
  <si>
    <t>Wat komt er altijd na kopiëren</t>
  </si>
  <si>
    <t>plakken</t>
  </si>
  <si>
    <t xml:space="preserve">Welk letter staat op de knop voor vette tekst </t>
  </si>
  <si>
    <t>B</t>
  </si>
  <si>
    <t>Hoe heet de knop om iets te verwijderen</t>
  </si>
  <si>
    <t>delete</t>
  </si>
  <si>
    <t xml:space="preserve">Welke letter staat er op knop van de tekstkleur </t>
  </si>
  <si>
    <t>A</t>
  </si>
  <si>
    <t>Welke kleur heeft de knop voor het afsluiten</t>
  </si>
  <si>
    <t>rood</t>
  </si>
  <si>
    <t>Hoe heet de poort voor een memoriestick</t>
  </si>
  <si>
    <t>USB</t>
  </si>
  <si>
    <t>Waar vind je alle mappen en hardeschijven</t>
  </si>
  <si>
    <t>verkenner</t>
  </si>
  <si>
    <t>Welke knop is ongedaan maken</t>
  </si>
  <si>
    <t>Ctrl Z</t>
  </si>
  <si>
    <t>Wat betekend de sneltoets ctrl + X</t>
  </si>
  <si>
    <t>knippen</t>
  </si>
  <si>
    <t xml:space="preserve">Welk letter staat op de knop voor schuine tekst </t>
  </si>
  <si>
    <t>I</t>
  </si>
  <si>
    <t>Aantal goede antwoorden</t>
  </si>
  <si>
    <t>Wat vind je van deze oefening</t>
  </si>
  <si>
    <t>Leerzaam</t>
  </si>
  <si>
    <t>De hoofdzaken van de behandelde onderwerpen zijn:</t>
  </si>
  <si>
    <t>Kolommen verbergen en zichtbaar maken</t>
  </si>
  <si>
    <t>Gedeeltes beveiligen (formules en vragen)</t>
  </si>
  <si>
    <t>Gedeeltes verbergen (formules)</t>
  </si>
  <si>
    <t>Blad beveiligen</t>
  </si>
  <si>
    <t>Computerkennis quiz vragen</t>
  </si>
  <si>
    <t xml:space="preserve">delete </t>
  </si>
  <si>
    <t>c</t>
  </si>
  <si>
    <t>wel</t>
  </si>
  <si>
    <t>Waar vind je alle mappen en schijven</t>
  </si>
  <si>
    <t>ctrl z</t>
  </si>
  <si>
    <t>i</t>
  </si>
  <si>
    <t>leuk</t>
  </si>
  <si>
    <t xml:space="preserve">Examen toets voor Excel basis </t>
  </si>
  <si>
    <r>
      <t xml:space="preserve">Lees eerst rustig de vragen en maak daarna het </t>
    </r>
    <r>
      <rPr>
        <b/>
        <sz val="11"/>
        <color theme="1"/>
        <rFont val="Calibri"/>
        <family val="2"/>
        <scheme val="minor"/>
      </rPr>
      <t>juiste</t>
    </r>
    <r>
      <rPr>
        <sz val="11"/>
        <color theme="1"/>
        <rFont val="Calibri"/>
        <family val="2"/>
        <scheme val="minor"/>
      </rPr>
      <t xml:space="preserve"> antwoord </t>
    </r>
    <r>
      <rPr>
        <b/>
        <sz val="11"/>
        <color theme="1"/>
        <rFont val="Calibri"/>
        <family val="2"/>
        <scheme val="minor"/>
      </rPr>
      <t>rood</t>
    </r>
  </si>
  <si>
    <t>1. met welk teken kunnen teksten uit 2 kolommen samen worden gevoegd?</t>
  </si>
  <si>
    <t>#</t>
  </si>
  <si>
    <t>*</t>
  </si>
  <si>
    <t>&amp;</t>
  </si>
  <si>
    <t>$</t>
  </si>
  <si>
    <t>2. hoe wordt een exlusief bedrag naar incl berekend met een btw percentage van 21%</t>
  </si>
  <si>
    <t>klik de excl. Bedrag cel aan typ + 21 en het %teken - Enter</t>
  </si>
  <si>
    <t>klik de excl. Bedrag cel aan typ * 21 en het %teken - Enter</t>
  </si>
  <si>
    <t>klik de excl. Bedrag cel aan typ * 1,21 - Enter</t>
  </si>
  <si>
    <t>klik de excl. Bedrag cel aan typ * 0,21 en het %teken - Enter</t>
  </si>
  <si>
    <t>3. Met welke tekens wordt een tabelreeks gegevens absoluut gemaakt?</t>
  </si>
  <si>
    <t>@</t>
  </si>
  <si>
    <t>€</t>
  </si>
  <si>
    <t>$$</t>
  </si>
  <si>
    <t>4. Wat wordt er bedoeld met een absolute verwijzing</t>
  </si>
  <si>
    <t>Dat er formules kunnen worden doorgevoerd met de vulgreep</t>
  </si>
  <si>
    <t>Dat er gegevens in een reeks vast gezet staan</t>
  </si>
  <si>
    <t>De relatieve verwijzing zijn vast gezet met een dollar teken</t>
  </si>
  <si>
    <t>Met dollarteken vastgezette gegevens die in meerdere formules kunnen worden gebruikt en met de vulgreep worden doorgevoerd</t>
  </si>
  <si>
    <t>5. Met welke functie kan er uit een reeks waarden, alle waarden worden opgeteld in een cel?</t>
  </si>
  <si>
    <r>
      <t xml:space="preserve">Functie </t>
    </r>
    <r>
      <rPr>
        <b/>
        <sz val="11"/>
        <color theme="1"/>
        <rFont val="Calibri"/>
        <family val="2"/>
        <scheme val="minor"/>
      </rPr>
      <t>ALS</t>
    </r>
  </si>
  <si>
    <r>
      <t xml:space="preserve">Met </t>
    </r>
    <r>
      <rPr>
        <b/>
        <sz val="11"/>
        <color theme="1"/>
        <rFont val="Calibri"/>
        <family val="2"/>
        <scheme val="minor"/>
      </rPr>
      <t>Formules</t>
    </r>
  </si>
  <si>
    <r>
      <t xml:space="preserve">Functie </t>
    </r>
    <r>
      <rPr>
        <b/>
        <sz val="11"/>
        <color theme="1"/>
        <rFont val="Calibri"/>
        <family val="2"/>
        <scheme val="minor"/>
      </rPr>
      <t>AANTAL.ALS</t>
    </r>
  </si>
  <si>
    <r>
      <t xml:space="preserve">Functie </t>
    </r>
    <r>
      <rPr>
        <b/>
        <sz val="11"/>
        <color theme="1"/>
        <rFont val="Calibri"/>
        <family val="2"/>
        <scheme val="minor"/>
      </rPr>
      <t>ZOEKEN</t>
    </r>
  </si>
  <si>
    <r>
      <t xml:space="preserve">Functie </t>
    </r>
    <r>
      <rPr>
        <b/>
        <sz val="11"/>
        <color theme="1"/>
        <rFont val="Calibri"/>
        <family val="2"/>
        <scheme val="minor"/>
      </rPr>
      <t>SOM.ALS</t>
    </r>
  </si>
  <si>
    <r>
      <t xml:space="preserve">Functie </t>
    </r>
    <r>
      <rPr>
        <b/>
        <sz val="11"/>
        <color theme="1"/>
        <rFont val="Calibri"/>
        <family val="2"/>
        <scheme val="minor"/>
      </rPr>
      <t>SOM</t>
    </r>
  </si>
  <si>
    <t xml:space="preserve">6. Zet de volgorde van een formule maken op de juiste plaats door ze op de juiste plaats te slepen </t>
  </si>
  <si>
    <t>Klik in de cel waar de formule gemaakt moet worden</t>
  </si>
  <si>
    <t>typ een = teken</t>
  </si>
  <si>
    <t>klik de eerste cel gegevens aan waar mee gerekend moet worden</t>
  </si>
  <si>
    <t>Typ de gewenste operator (bv + of *)</t>
  </si>
  <si>
    <t>klik in de volgende cel die moet worden berekend</t>
  </si>
  <si>
    <t>Bevestig de formule met Enter</t>
  </si>
  <si>
    <t>7. Met welke functie kun je een waarde goed of fout geven?</t>
  </si>
  <si>
    <r>
      <t xml:space="preserve">Functie </t>
    </r>
    <r>
      <rPr>
        <b/>
        <sz val="11"/>
        <color theme="1"/>
        <rFont val="Calibri"/>
        <family val="2"/>
        <scheme val="minor"/>
      </rPr>
      <t>EN</t>
    </r>
  </si>
  <si>
    <t>Voorwaardelijke opmaak</t>
  </si>
  <si>
    <t>8. Welk van deze functies is een statistische functie?</t>
  </si>
  <si>
    <t>EN</t>
  </si>
  <si>
    <t>ALS</t>
  </si>
  <si>
    <t>OF</t>
  </si>
  <si>
    <t>MAX</t>
  </si>
  <si>
    <t>SOM</t>
  </si>
  <si>
    <t>9. Welke functie in deze afbeelding is juist?</t>
  </si>
  <si>
    <t>10. Wat gebeurd er als u op het fx teken klikt (naast de formulebalk) als u in een functie cel staat</t>
  </si>
  <si>
    <t>Er opent een venster om een functie te maken</t>
  </si>
  <si>
    <t>Dan kunt u een nieuwe functie kiezen</t>
  </si>
  <si>
    <t>De functie wordt bevestigd</t>
  </si>
  <si>
    <t>Er opent een venster met de instellingen van de functie (voor controle)</t>
  </si>
  <si>
    <t>Aantal vragen</t>
  </si>
  <si>
    <t>Aantal vragen goed gedeeld door alle vragen keer 10</t>
  </si>
  <si>
    <t>Goed</t>
  </si>
  <si>
    <t>Fout</t>
  </si>
  <si>
    <t>Score</t>
  </si>
  <si>
    <t>Niet gehaald bij minder dan 5,5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</si>
</sst>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7" formatCode="&quot;€&quot;\ #,##0.00;&quot;€&quot;\ \-#,##0.00"/>
    <numFmt numFmtId="44" formatCode="_ &quot;€&quot;\ * #,##0.00_ ;_ &quot;€&quot;\ * \-#,##0.00_ ;_ &quot;€&quot;\ * &quot;-&quot;??_ ;_ @_ "/>
    <numFmt numFmtId="43" formatCode="_ * #,##0.00_ ;_ * \-#,##0.00_ ;_ * &quot;-&quot;??_ ;_ @_ "/>
    <numFmt numFmtId="164" formatCode="0#########"/>
    <numFmt numFmtId="165" formatCode="_-* #,##0.0000_-;_-* #,##0.0000\-;_-* &quot;-&quot;????_-;_-@_-"/>
    <numFmt numFmtId="166" formatCode="0.0E+00"/>
    <numFmt numFmtId="167" formatCode="#,##0.00_ ;\-#,##0.00\ "/>
    <numFmt numFmtId="168" formatCode="#,##0.0"/>
    <numFmt numFmtId="169" formatCode="_(&quot;€&quot;* #,##0.00_);_(&quot;€&quot;* \(#,##0.00\);_(&quot;€&quot;* &quot;-&quot;??_);_(@_)"/>
    <numFmt numFmtId="170" formatCode="0.0"/>
    <numFmt numFmtId="171" formatCode="dd/mm/yyyy"/>
    <numFmt numFmtId="172" formatCode="0\ &quot;jaar&quot;"/>
    <numFmt numFmtId="173" formatCode="_-&quot;F&quot;\ * #,##0.00_-;_-&quot;F&quot;\ * #,##0.00\-;_-&quot;F&quot;\ * &quot;-&quot;??_-;_-@_-"/>
    <numFmt numFmtId="174" formatCode="_-* #,##0.0000_-;_-* #,##0.0000\-;_-* &quot;-&quot;??_-;_-@_-"/>
    <numFmt numFmtId="175" formatCode="0.0%"/>
    <numFmt numFmtId="176" formatCode="_-* #,##0.00_-;_-* #,##0.00\-;_-* &quot;-&quot;??_-;_-@_-"/>
    <numFmt numFmtId="177" formatCode="_-&quot;€&quot;\ * #,##0.00_-;_-&quot;€&quot;\ * #,##0.00\-;_-&quot;€&quot;\ * &quot;-&quot;??_-;_-@_-"/>
    <numFmt numFmtId="178" formatCode="&quot;€&quot;\ #,##0.00_-;[Red]&quot;€&quot;\ #,##0.00\-"/>
    <numFmt numFmtId="179" formatCode="_([$€-2]\ * #,##0.00_);_([$€-2]\ * \(#,##0.00\);_([$€-2]\ * &quot;-&quot;??_);_(@_)"/>
  </numFmts>
  <fonts count="140">
    <font>
      <sz val="11"/>
      <color theme="1"/>
      <name val="Calibri"/>
      <family val="2"/>
      <scheme val="minor"/>
    </font>
    <font>
      <u/>
      <sz val="11"/>
      <color theme="10"/>
      <name val="Calibri"/>
      <family val="2"/>
      <scheme val="minor"/>
    </font>
    <font>
      <sz val="24"/>
      <color theme="10"/>
      <name val="Calibri"/>
      <family val="2"/>
      <scheme val="minor"/>
    </font>
    <font>
      <sz val="11"/>
      <color theme="1"/>
      <name val="Calibri"/>
      <family val="2"/>
      <scheme val="minor"/>
    </font>
    <font>
      <b/>
      <sz val="11"/>
      <color theme="1"/>
      <name val="Calibri"/>
      <family val="2"/>
      <scheme val="minor"/>
    </font>
    <font>
      <sz val="12"/>
      <color rgb="FF333333"/>
      <name val="Calibri"/>
      <family val="2"/>
      <scheme val="minor"/>
    </font>
    <font>
      <b/>
      <sz val="12"/>
      <color rgb="FF333333"/>
      <name val="Calibri"/>
      <family val="2"/>
      <scheme val="minor"/>
    </font>
    <font>
      <sz val="11"/>
      <color theme="0"/>
      <name val="Calibri"/>
      <family val="2"/>
      <scheme val="minor"/>
    </font>
    <font>
      <shadow/>
      <sz val="18"/>
      <name val="Calibri"/>
      <family val="2"/>
    </font>
    <font>
      <sz val="11"/>
      <name val="Calibri"/>
      <family val="2"/>
      <scheme val="minor"/>
    </font>
    <font>
      <u/>
      <sz val="14"/>
      <color indexed="9"/>
      <name val="Calibri"/>
      <family val="2"/>
    </font>
    <font>
      <sz val="14"/>
      <color indexed="9"/>
      <name val="Calibri"/>
      <family val="2"/>
    </font>
    <font>
      <sz val="11"/>
      <name val="Calibri"/>
      <family val="2"/>
    </font>
    <font>
      <b/>
      <sz val="11"/>
      <name val="Calibri"/>
      <family val="2"/>
    </font>
    <font>
      <i/>
      <sz val="11"/>
      <name val="Calibri"/>
      <family val="2"/>
    </font>
    <font>
      <i/>
      <sz val="11"/>
      <name val="Calibri"/>
      <family val="2"/>
      <scheme val="minor"/>
    </font>
    <font>
      <u/>
      <sz val="16"/>
      <color indexed="9"/>
      <name val="Calibri"/>
      <family val="2"/>
    </font>
    <font>
      <sz val="14"/>
      <color indexed="12"/>
      <name val="Calibri"/>
      <family val="2"/>
    </font>
    <font>
      <sz val="12"/>
      <name val="Calibri"/>
      <family val="2"/>
    </font>
    <font>
      <b/>
      <sz val="12"/>
      <name val="Calibri"/>
      <family val="2"/>
    </font>
    <font>
      <b/>
      <u/>
      <sz val="12"/>
      <name val="Calibri"/>
      <family val="2"/>
    </font>
    <font>
      <sz val="12"/>
      <color indexed="9"/>
      <name val="Calibri"/>
      <family val="2"/>
    </font>
    <font>
      <i/>
      <sz val="12"/>
      <name val="Calibri"/>
      <family val="2"/>
    </font>
    <font>
      <sz val="12"/>
      <color indexed="8"/>
      <name val="Calibri"/>
      <family val="2"/>
    </font>
    <font>
      <i/>
      <sz val="12"/>
      <color indexed="8"/>
      <name val="Calibri"/>
      <family val="2"/>
    </font>
    <font>
      <b/>
      <sz val="12"/>
      <color indexed="8"/>
      <name val="Calibri"/>
      <family val="2"/>
    </font>
    <font>
      <b/>
      <sz val="11"/>
      <name val="Arial"/>
      <family val="2"/>
    </font>
    <font>
      <b/>
      <i/>
      <sz val="16"/>
      <color indexed="20"/>
      <name val="Arial"/>
      <family val="2"/>
    </font>
    <font>
      <sz val="10"/>
      <name val="Arial"/>
      <family val="2"/>
    </font>
    <font>
      <i/>
      <sz val="11"/>
      <name val="Arial Black"/>
      <family val="2"/>
    </font>
    <font>
      <i/>
      <sz val="11"/>
      <name val="Arial"/>
      <family val="2"/>
    </font>
    <font>
      <b/>
      <sz val="10"/>
      <name val="Arial"/>
      <family val="2"/>
    </font>
    <font>
      <b/>
      <i/>
      <sz val="10"/>
      <name val="Arial"/>
      <family val="2"/>
    </font>
    <font>
      <sz val="11"/>
      <color indexed="8"/>
      <name val="Calibri"/>
      <family val="2"/>
    </font>
    <font>
      <b/>
      <i/>
      <sz val="12"/>
      <color indexed="8"/>
      <name val="Calibri"/>
      <family val="2"/>
    </font>
    <font>
      <sz val="14"/>
      <color indexed="8"/>
      <name val="Calibri"/>
      <family val="2"/>
    </font>
    <font>
      <i/>
      <sz val="11"/>
      <color theme="1"/>
      <name val="Calibri"/>
      <family val="2"/>
      <scheme val="minor"/>
    </font>
    <font>
      <b/>
      <sz val="11"/>
      <color indexed="8"/>
      <name val="Calibri"/>
      <family val="2"/>
    </font>
    <font>
      <u/>
      <sz val="12"/>
      <color indexed="8"/>
      <name val="Calibri"/>
      <family val="2"/>
    </font>
    <font>
      <sz val="12"/>
      <color theme="4" tint="-0.249977111117893"/>
      <name val="Calibri"/>
      <family val="2"/>
    </font>
    <font>
      <b/>
      <u/>
      <sz val="12"/>
      <color indexed="8"/>
      <name val="Calibri"/>
      <family val="2"/>
    </font>
    <font>
      <u/>
      <sz val="14"/>
      <color theme="0"/>
      <name val="Calibri"/>
      <family val="2"/>
    </font>
    <font>
      <sz val="14"/>
      <color theme="0"/>
      <name val="Calibri"/>
      <family val="2"/>
    </font>
    <font>
      <sz val="12"/>
      <color theme="1"/>
      <name val="Calibri"/>
      <family val="2"/>
      <scheme val="minor"/>
    </font>
    <font>
      <b/>
      <sz val="12"/>
      <color theme="1"/>
      <name val="Calibri"/>
      <family val="2"/>
      <scheme val="minor"/>
    </font>
    <font>
      <sz val="11"/>
      <color indexed="23"/>
      <name val="Calibri"/>
      <family val="2"/>
    </font>
    <font>
      <b/>
      <sz val="14"/>
      <color indexed="9"/>
      <name val="Calibri"/>
      <family val="2"/>
    </font>
    <font>
      <b/>
      <sz val="12"/>
      <color indexed="12"/>
      <name val="Calibri"/>
      <family val="2"/>
    </font>
    <font>
      <b/>
      <i/>
      <sz val="12"/>
      <color indexed="18"/>
      <name val="Calibri"/>
      <family val="2"/>
    </font>
    <font>
      <sz val="14"/>
      <name val="Calibri"/>
      <family val="2"/>
    </font>
    <font>
      <sz val="12"/>
      <color indexed="23"/>
      <name val="Calibri"/>
      <family val="2"/>
    </font>
    <font>
      <sz val="11"/>
      <color indexed="9"/>
      <name val="Calibri"/>
      <family val="2"/>
    </font>
    <font>
      <b/>
      <sz val="18"/>
      <name val="Calibri"/>
      <family val="5"/>
    </font>
    <font>
      <b/>
      <sz val="18"/>
      <name val="Algerian"/>
      <family val="5"/>
    </font>
    <font>
      <b/>
      <sz val="18"/>
      <color indexed="10"/>
      <name val="Calibri Light"/>
      <family val="1"/>
      <scheme val="major"/>
    </font>
    <font>
      <b/>
      <sz val="18"/>
      <name val="Calibri Light"/>
      <family val="1"/>
      <scheme val="major"/>
    </font>
    <font>
      <sz val="18"/>
      <name val="Calibri"/>
      <family val="2"/>
    </font>
    <font>
      <sz val="18"/>
      <color indexed="8"/>
      <name val="Calibri"/>
      <family val="2"/>
    </font>
    <font>
      <b/>
      <sz val="20"/>
      <name val="Calibri"/>
      <family val="2"/>
    </font>
    <font>
      <sz val="10"/>
      <name val="Calibri"/>
      <family val="2"/>
    </font>
    <font>
      <b/>
      <i/>
      <sz val="14"/>
      <name val="Calibri"/>
      <family val="2"/>
    </font>
    <font>
      <sz val="10"/>
      <color indexed="10"/>
      <name val="Calibri"/>
      <family val="2"/>
    </font>
    <font>
      <b/>
      <sz val="18"/>
      <color indexed="39"/>
      <name val="Calibri"/>
      <family val="2"/>
    </font>
    <font>
      <b/>
      <sz val="13"/>
      <color indexed="9"/>
      <name val="Calibri"/>
      <family val="2"/>
    </font>
    <font>
      <sz val="14"/>
      <color theme="1"/>
      <name val="Calibri"/>
      <family val="2"/>
      <scheme val="minor"/>
    </font>
    <font>
      <b/>
      <sz val="18"/>
      <name val="Batang"/>
      <family val="1"/>
    </font>
    <font>
      <sz val="10"/>
      <color indexed="8"/>
      <name val="Calibri"/>
      <family val="2"/>
    </font>
    <font>
      <b/>
      <sz val="14"/>
      <name val="Calibri"/>
      <family val="2"/>
    </font>
    <font>
      <i/>
      <sz val="12"/>
      <color indexed="56"/>
      <name val="Calibri"/>
      <family val="2"/>
    </font>
    <font>
      <sz val="11"/>
      <color indexed="53"/>
      <name val="Calibri"/>
      <family val="2"/>
    </font>
    <font>
      <b/>
      <sz val="14"/>
      <color theme="1"/>
      <name val="Calibri"/>
      <family val="2"/>
      <scheme val="minor"/>
    </font>
    <font>
      <b/>
      <u/>
      <sz val="16"/>
      <color indexed="9"/>
      <name val="Calibri"/>
      <family val="2"/>
    </font>
    <font>
      <sz val="20"/>
      <name val="Calibri"/>
      <family val="2"/>
    </font>
    <font>
      <b/>
      <sz val="20"/>
      <name val="Arial"/>
      <family val="2"/>
    </font>
    <font>
      <sz val="11"/>
      <name val="Arial"/>
      <family val="2"/>
    </font>
    <font>
      <b/>
      <sz val="26"/>
      <name val="Calibri"/>
      <family val="2"/>
    </font>
    <font>
      <sz val="11"/>
      <color indexed="10"/>
      <name val="Calibri"/>
      <family val="2"/>
    </font>
    <font>
      <sz val="12"/>
      <color indexed="12"/>
      <name val="Calibri"/>
      <family val="2"/>
    </font>
    <font>
      <sz val="11"/>
      <color indexed="12"/>
      <name val="Calibri"/>
      <family val="2"/>
    </font>
    <font>
      <b/>
      <u/>
      <sz val="14"/>
      <color indexed="9"/>
      <name val="Calibri"/>
      <family val="2"/>
    </font>
    <font>
      <i/>
      <sz val="12"/>
      <color theme="1"/>
      <name val="Calibri"/>
      <family val="2"/>
      <scheme val="minor"/>
    </font>
    <font>
      <b/>
      <sz val="11"/>
      <name val="Calibri"/>
      <family val="2"/>
      <scheme val="minor"/>
    </font>
    <font>
      <sz val="8"/>
      <color theme="1"/>
      <name val="Calibri"/>
      <family val="2"/>
      <scheme val="minor"/>
    </font>
    <font>
      <b/>
      <sz val="14"/>
      <color indexed="10"/>
      <name val="Calibri"/>
      <family val="2"/>
    </font>
    <font>
      <sz val="16"/>
      <name val="Calibri"/>
      <family val="2"/>
    </font>
    <font>
      <b/>
      <i/>
      <sz val="16"/>
      <name val="Calibri"/>
      <family val="2"/>
    </font>
    <font>
      <b/>
      <i/>
      <sz val="12"/>
      <name val="Calibri"/>
      <family val="2"/>
    </font>
    <font>
      <sz val="8"/>
      <name val="Calibri"/>
      <family val="2"/>
    </font>
    <font>
      <i/>
      <sz val="10"/>
      <name val="Calibri"/>
      <family val="2"/>
    </font>
    <font>
      <b/>
      <sz val="10"/>
      <name val="Calibri"/>
      <family val="2"/>
    </font>
    <font>
      <sz val="10"/>
      <color indexed="12"/>
      <name val="Calibri"/>
      <family val="2"/>
    </font>
    <font>
      <b/>
      <u/>
      <sz val="11"/>
      <color indexed="9"/>
      <name val="Calibri"/>
      <family val="2"/>
    </font>
    <font>
      <b/>
      <i/>
      <sz val="11"/>
      <name val="Calibri"/>
      <family val="2"/>
    </font>
    <font>
      <b/>
      <i/>
      <sz val="10"/>
      <name val="Calibri"/>
      <family val="2"/>
    </font>
    <font>
      <b/>
      <sz val="9"/>
      <name val="Calibri"/>
      <family val="2"/>
    </font>
    <font>
      <b/>
      <sz val="12"/>
      <color rgb="FFFF0000"/>
      <name val="Calibri"/>
      <family val="2"/>
    </font>
    <font>
      <sz val="20"/>
      <name val="Arial"/>
      <family val="2"/>
    </font>
    <font>
      <sz val="10"/>
      <color indexed="62"/>
      <name val="Arial"/>
      <family val="2"/>
    </font>
    <font>
      <sz val="10"/>
      <color indexed="10"/>
      <name val="Arial"/>
      <family val="2"/>
    </font>
    <font>
      <b/>
      <sz val="12"/>
      <color indexed="10"/>
      <name val="Calibri"/>
      <family val="2"/>
    </font>
    <font>
      <sz val="20"/>
      <color theme="1"/>
      <name val="Calibri"/>
      <family val="2"/>
      <scheme val="minor"/>
    </font>
    <font>
      <shadow/>
      <sz val="24"/>
      <name val="Calibri"/>
      <family val="2"/>
    </font>
    <font>
      <b/>
      <sz val="22"/>
      <name val="Calibri"/>
      <family val="2"/>
    </font>
    <font>
      <b/>
      <sz val="14"/>
      <color indexed="60"/>
      <name val="Calibri"/>
      <family val="2"/>
    </font>
    <font>
      <sz val="10"/>
      <color indexed="47"/>
      <name val="Calibri"/>
      <family val="2"/>
    </font>
    <font>
      <sz val="14"/>
      <name val="Arial"/>
      <family val="2"/>
    </font>
    <font>
      <sz val="10"/>
      <color indexed="9"/>
      <name val="Arial"/>
      <family val="2"/>
    </font>
    <font>
      <sz val="9"/>
      <name val="Calibri"/>
      <family val="2"/>
    </font>
    <font>
      <b/>
      <sz val="16"/>
      <name val="Calibri"/>
      <family val="2"/>
    </font>
    <font>
      <shadow/>
      <sz val="18"/>
      <name val="Calibri"/>
      <family val="2"/>
      <scheme val="minor"/>
    </font>
    <font>
      <u/>
      <sz val="14"/>
      <color indexed="9"/>
      <name val="Calibri"/>
      <family val="2"/>
      <scheme val="minor"/>
    </font>
    <font>
      <b/>
      <sz val="14"/>
      <color indexed="9"/>
      <name val="Calibri"/>
      <family val="2"/>
      <scheme val="minor"/>
    </font>
    <font>
      <sz val="14"/>
      <color indexed="8"/>
      <name val="Calibri"/>
      <family val="2"/>
      <scheme val="minor"/>
    </font>
    <font>
      <sz val="14"/>
      <color indexed="12"/>
      <name val="Calibri"/>
      <family val="2"/>
      <scheme val="minor"/>
    </font>
    <font>
      <sz val="9"/>
      <name val="Arial"/>
      <family val="2"/>
    </font>
    <font>
      <b/>
      <sz val="14"/>
      <name val="Calibri"/>
      <family val="2"/>
      <scheme val="minor"/>
    </font>
    <font>
      <shadow/>
      <sz val="28"/>
      <color indexed="62"/>
      <name val="Calibri"/>
      <family val="2"/>
      <scheme val="minor"/>
    </font>
    <font>
      <b/>
      <sz val="20"/>
      <name val="Calibri"/>
      <family val="2"/>
      <scheme val="minor"/>
    </font>
    <font>
      <sz val="11"/>
      <color indexed="9"/>
      <name val="Calibri"/>
      <family val="2"/>
      <scheme val="minor"/>
    </font>
    <font>
      <b/>
      <sz val="20"/>
      <color indexed="10"/>
      <name val="Calibri"/>
      <family val="2"/>
      <scheme val="minor"/>
    </font>
    <font>
      <b/>
      <sz val="9"/>
      <name val="Calibri"/>
      <family val="2"/>
      <scheme val="minor"/>
    </font>
    <font>
      <sz val="9"/>
      <name val="Calibri"/>
      <family val="2"/>
      <scheme val="minor"/>
    </font>
    <font>
      <sz val="12"/>
      <color indexed="12"/>
      <name val="Calibri"/>
      <family val="2"/>
      <scheme val="minor"/>
    </font>
    <font>
      <sz val="12"/>
      <name val="Calibri"/>
      <family val="2"/>
      <scheme val="minor"/>
    </font>
    <font>
      <b/>
      <sz val="12"/>
      <name val="Calibri"/>
      <family val="2"/>
      <scheme val="minor"/>
    </font>
    <font>
      <i/>
      <sz val="12"/>
      <name val="Calibri"/>
      <family val="2"/>
      <scheme val="minor"/>
    </font>
    <font>
      <b/>
      <i/>
      <sz val="12"/>
      <name val="Calibri"/>
      <family val="2"/>
      <scheme val="minor"/>
    </font>
    <font>
      <sz val="18"/>
      <name val="Arial"/>
      <family val="2"/>
    </font>
    <font>
      <sz val="12"/>
      <name val="Arial"/>
      <family val="2"/>
    </font>
    <font>
      <b/>
      <u/>
      <sz val="16"/>
      <name val="Calibri"/>
      <family val="2"/>
    </font>
    <font>
      <sz val="12"/>
      <color rgb="FFFF0000"/>
      <name val="Calibri"/>
      <family val="2"/>
    </font>
    <font>
      <sz val="26"/>
      <color indexed="18"/>
      <name val="Calibri"/>
      <family val="2"/>
    </font>
    <font>
      <sz val="10"/>
      <color indexed="22"/>
      <name val="Calibri"/>
      <family val="2"/>
    </font>
    <font>
      <sz val="11"/>
      <color indexed="55"/>
      <name val="Calibri"/>
      <family val="2"/>
    </font>
    <font>
      <b/>
      <sz val="12"/>
      <name val="Arial"/>
      <family val="2"/>
    </font>
    <font>
      <b/>
      <sz val="16"/>
      <color indexed="10"/>
      <name val="Calibri"/>
      <family val="2"/>
    </font>
    <font>
      <i/>
      <sz val="11"/>
      <color indexed="8"/>
      <name val="Calibri"/>
      <family val="2"/>
    </font>
    <font>
      <sz val="16"/>
      <color theme="1"/>
      <name val="Calibri"/>
      <family val="2"/>
      <scheme val="minor"/>
    </font>
    <font>
      <u/>
      <sz val="11"/>
      <color theme="1"/>
      <name val="Calibri"/>
      <family val="2"/>
      <scheme val="minor"/>
    </font>
    <font>
      <sz val="11"/>
      <color theme="4" tint="-0.499984740745262"/>
      <name val="Calibri"/>
      <family val="2"/>
      <scheme val="minor"/>
    </font>
  </fonts>
  <fills count="2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lightUp">
        <bgColor indexed="22"/>
      </patternFill>
    </fill>
    <fill>
      <patternFill patternType="lightUp">
        <bgColor theme="4" tint="0.79998168889431442"/>
      </patternFill>
    </fill>
    <fill>
      <patternFill patternType="solid">
        <fgColor theme="9" tint="0.79998168889431442"/>
        <bgColor indexed="64"/>
      </patternFill>
    </fill>
    <fill>
      <patternFill patternType="solid">
        <fgColor theme="4"/>
        <bgColor theme="4"/>
      </patternFill>
    </fill>
    <fill>
      <patternFill patternType="solid">
        <fgColor indexed="23"/>
        <bgColor indexed="64"/>
      </patternFill>
    </fill>
    <fill>
      <patternFill patternType="solid">
        <fgColor indexed="51"/>
        <bgColor indexed="64"/>
      </patternFill>
    </fill>
    <fill>
      <patternFill patternType="solid">
        <fgColor indexed="42"/>
        <bgColor indexed="64"/>
      </patternFill>
    </fill>
    <fill>
      <patternFill patternType="solid">
        <fgColor theme="0" tint="-0.14999847407452621"/>
        <bgColor indexed="8"/>
      </patternFill>
    </fill>
    <fill>
      <patternFill patternType="solid">
        <fgColor theme="4" tint="0.39997558519241921"/>
        <bgColor indexed="64"/>
      </patternFill>
    </fill>
    <fill>
      <patternFill patternType="solid">
        <fgColor indexed="43"/>
        <bgColor indexed="64"/>
      </patternFill>
    </fill>
    <fill>
      <patternFill patternType="solid">
        <fgColor indexed="15"/>
        <bgColor indexed="64"/>
      </patternFill>
    </fill>
    <fill>
      <patternFill patternType="solid">
        <fgColor indexed="11"/>
        <bgColor indexed="64"/>
      </patternFill>
    </fill>
    <fill>
      <patternFill patternType="solid">
        <fgColor rgb="FFFCFCC0"/>
        <bgColor indexed="64"/>
      </patternFill>
    </fill>
    <fill>
      <patternFill patternType="solid">
        <fgColor theme="5" tint="0.79998168889431442"/>
        <bgColor indexed="64"/>
      </patternFill>
    </fill>
  </fills>
  <borders count="2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rgb="FFA82278"/>
      </bottom>
      <diagonal/>
    </border>
    <border>
      <left style="medium">
        <color auto="1"/>
      </left>
      <right/>
      <top style="medium">
        <color auto="1"/>
      </top>
      <bottom/>
      <diagonal/>
    </border>
    <border>
      <left style="thin">
        <color indexed="8"/>
      </left>
      <right style="thin">
        <color indexed="8"/>
      </right>
      <top style="medium">
        <color auto="1"/>
      </top>
      <bottom/>
      <diagonal/>
    </border>
    <border>
      <left style="thin">
        <color indexed="8"/>
      </left>
      <right style="medium">
        <color auto="1"/>
      </right>
      <top style="medium">
        <color auto="1"/>
      </top>
      <bottom/>
      <diagonal/>
    </border>
    <border>
      <left style="medium">
        <color auto="1"/>
      </left>
      <right/>
      <top style="thin">
        <color indexed="14"/>
      </top>
      <bottom style="thin">
        <color indexed="8"/>
      </bottom>
      <diagonal/>
    </border>
    <border>
      <left style="thin">
        <color indexed="8"/>
      </left>
      <right style="thin">
        <color indexed="8"/>
      </right>
      <top style="thin">
        <color indexed="14"/>
      </top>
      <bottom style="thin">
        <color indexed="8"/>
      </bottom>
      <diagonal/>
    </border>
    <border>
      <left style="thin">
        <color indexed="8"/>
      </left>
      <right style="thin">
        <color indexed="8"/>
      </right>
      <top style="thin">
        <color indexed="14"/>
      </top>
      <bottom/>
      <diagonal/>
    </border>
    <border>
      <left style="thin">
        <color indexed="8"/>
      </left>
      <right style="medium">
        <color auto="1"/>
      </right>
      <top style="thin">
        <color indexed="8"/>
      </top>
      <bottom/>
      <diagonal/>
    </border>
    <border>
      <left style="medium">
        <color auto="1"/>
      </left>
      <right/>
      <top style="thin">
        <color indexed="8"/>
      </top>
      <bottom style="thin">
        <color indexed="8"/>
      </bottom>
      <diagonal/>
    </border>
    <border>
      <left style="double">
        <color indexed="8"/>
      </left>
      <right/>
      <top style="thin">
        <color indexed="8"/>
      </top>
      <bottom style="hair">
        <color indexed="8"/>
      </bottom>
      <diagonal/>
    </border>
    <border>
      <left style="thin">
        <color indexed="63"/>
      </left>
      <right style="thin">
        <color indexed="63"/>
      </right>
      <top style="double">
        <color indexed="63"/>
      </top>
      <bottom style="hair">
        <color indexed="8"/>
      </bottom>
      <diagonal/>
    </border>
    <border>
      <left style="thin">
        <color indexed="63"/>
      </left>
      <right style="medium">
        <color auto="1"/>
      </right>
      <top style="double">
        <color indexed="63"/>
      </top>
      <bottom style="hair">
        <color indexed="8"/>
      </bottom>
      <diagonal/>
    </border>
    <border>
      <left style="double">
        <color indexed="8"/>
      </left>
      <right/>
      <top style="hair">
        <color indexed="8"/>
      </top>
      <bottom style="hair">
        <color indexed="8"/>
      </bottom>
      <diagonal/>
    </border>
    <border>
      <left style="thin">
        <color indexed="63"/>
      </left>
      <right style="thin">
        <color indexed="63"/>
      </right>
      <top style="hair">
        <color indexed="8"/>
      </top>
      <bottom style="hair">
        <color indexed="8"/>
      </bottom>
      <diagonal/>
    </border>
    <border>
      <left style="thin">
        <color indexed="63"/>
      </left>
      <right style="medium">
        <color auto="1"/>
      </right>
      <top style="hair">
        <color indexed="8"/>
      </top>
      <bottom style="hair">
        <color indexed="8"/>
      </bottom>
      <diagonal/>
    </border>
    <border>
      <left style="double">
        <color indexed="8"/>
      </left>
      <right/>
      <top style="hair">
        <color indexed="8"/>
      </top>
      <bottom style="double">
        <color auto="1"/>
      </bottom>
      <diagonal/>
    </border>
    <border>
      <left style="thin">
        <color indexed="63"/>
      </left>
      <right style="thin">
        <color indexed="63"/>
      </right>
      <top style="hair">
        <color indexed="8"/>
      </top>
      <bottom style="double">
        <color auto="1"/>
      </bottom>
      <diagonal/>
    </border>
    <border>
      <left style="thin">
        <color indexed="63"/>
      </left>
      <right style="medium">
        <color auto="1"/>
      </right>
      <top style="hair">
        <color indexed="8"/>
      </top>
      <bottom style="double">
        <color auto="1"/>
      </bottom>
      <diagonal/>
    </border>
    <border>
      <left style="medium">
        <color auto="1"/>
      </left>
      <right/>
      <top/>
      <bottom style="medium">
        <color auto="1"/>
      </bottom>
      <diagonal/>
    </border>
    <border>
      <left style="double">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double">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bottom/>
      <diagonal/>
    </border>
    <border>
      <left/>
      <right style="thin">
        <color auto="1"/>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auto="1"/>
      </left>
      <right style="medium">
        <color auto="1"/>
      </right>
      <top style="medium">
        <color auto="1"/>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right/>
      <top/>
      <bottom style="thin">
        <color auto="1"/>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right style="medium">
        <color indexed="64"/>
      </right>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hair">
        <color auto="1"/>
      </left>
      <right/>
      <top style="hair">
        <color auto="1"/>
      </top>
      <bottom/>
      <diagonal/>
    </border>
    <border>
      <left/>
      <right style="hair">
        <color auto="1"/>
      </right>
      <top style="hair">
        <color auto="1"/>
      </top>
      <bottom/>
      <diagonal/>
    </border>
    <border>
      <left style="thick">
        <color auto="1"/>
      </left>
      <right/>
      <top/>
      <bottom/>
      <diagonal/>
    </border>
    <border>
      <left/>
      <right style="thick">
        <color auto="1"/>
      </right>
      <top/>
      <bottom/>
      <diagonal/>
    </border>
    <border>
      <left style="medium">
        <color indexed="64"/>
      </left>
      <right/>
      <top style="thin">
        <color auto="1"/>
      </top>
      <bottom style="thin">
        <color auto="1"/>
      </bottom>
      <diagonal/>
    </border>
    <border>
      <left/>
      <right style="thin">
        <color indexed="64"/>
      </right>
      <top style="thin">
        <color auto="1"/>
      </top>
      <bottom style="thin">
        <color auto="1"/>
      </bottom>
      <diagonal/>
    </border>
    <border>
      <left style="hair">
        <color auto="1"/>
      </left>
      <right/>
      <top/>
      <bottom/>
      <diagonal/>
    </border>
    <border>
      <left/>
      <right style="hair">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top style="thin">
        <color auto="1"/>
      </top>
      <bottom style="medium">
        <color indexed="64"/>
      </bottom>
      <diagonal/>
    </border>
    <border>
      <left/>
      <right style="thin">
        <color indexed="64"/>
      </right>
      <top style="thin">
        <color auto="1"/>
      </top>
      <bottom style="medium">
        <color indexed="64"/>
      </bottom>
      <diagonal/>
    </border>
    <border>
      <left style="hair">
        <color auto="1"/>
      </left>
      <right/>
      <top/>
      <bottom style="hair">
        <color auto="1"/>
      </bottom>
      <diagonal/>
    </border>
    <border>
      <left/>
      <right style="hair">
        <color auto="1"/>
      </right>
      <top/>
      <bottom style="hair">
        <color auto="1"/>
      </bottom>
      <diagonal/>
    </border>
    <border>
      <left style="double">
        <color auto="1"/>
      </left>
      <right style="double">
        <color auto="1"/>
      </right>
      <top style="double">
        <color auto="1"/>
      </top>
      <bottom/>
      <diagonal/>
    </border>
    <border>
      <left style="thin">
        <color auto="1"/>
      </left>
      <right/>
      <top style="thin">
        <color indexed="64"/>
      </top>
      <bottom/>
      <diagonal/>
    </border>
    <border>
      <left/>
      <right style="thin">
        <color auto="1"/>
      </right>
      <top style="thin">
        <color indexed="64"/>
      </top>
      <bottom/>
      <diagonal/>
    </border>
    <border>
      <left style="double">
        <color auto="1"/>
      </left>
      <right style="double">
        <color auto="1"/>
      </right>
      <top/>
      <bottom/>
      <diagonal/>
    </border>
    <border>
      <left style="thin">
        <color auto="1"/>
      </left>
      <right/>
      <top style="thin">
        <color indexed="64"/>
      </top>
      <bottom style="double">
        <color indexed="64"/>
      </bottom>
      <diagonal/>
    </border>
    <border>
      <left/>
      <right style="thin">
        <color auto="1"/>
      </right>
      <top style="thin">
        <color indexed="64"/>
      </top>
      <bottom style="double">
        <color auto="1"/>
      </bottom>
      <diagonal/>
    </border>
    <border>
      <left style="double">
        <color auto="1"/>
      </left>
      <right style="double">
        <color auto="1"/>
      </right>
      <top/>
      <bottom style="double">
        <color auto="1"/>
      </bottom>
      <diagonal/>
    </border>
    <border>
      <left style="thin">
        <color auto="1"/>
      </left>
      <right/>
      <top/>
      <bottom style="medium">
        <color auto="1"/>
      </bottom>
      <diagonal/>
    </border>
    <border>
      <left/>
      <right style="thin">
        <color auto="1"/>
      </right>
      <top/>
      <bottom style="medium">
        <color indexed="64"/>
      </bottom>
      <diagonal/>
    </border>
    <border>
      <left/>
      <right/>
      <top style="double">
        <color auto="1"/>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style="double">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top style="medium">
        <color auto="1"/>
      </top>
      <bottom style="slantDashDot">
        <color rgb="FF0070C0"/>
      </bottom>
      <diagonal/>
    </border>
    <border>
      <left/>
      <right/>
      <top style="medium">
        <color auto="1"/>
      </top>
      <bottom style="slantDashDot">
        <color rgb="FF0070C0"/>
      </bottom>
      <diagonal/>
    </border>
    <border>
      <left/>
      <right style="medium">
        <color auto="1"/>
      </right>
      <top style="medium">
        <color auto="1"/>
      </top>
      <bottom style="slantDashDot">
        <color rgb="FF0070C0"/>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thin">
        <color auto="1"/>
      </right>
      <top/>
      <bottom style="thin">
        <color indexed="64"/>
      </bottom>
      <diagonal/>
    </border>
    <border>
      <left style="thin">
        <color auto="1"/>
      </left>
      <right style="medium">
        <color indexed="64"/>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double">
        <color rgb="FFFF0000"/>
      </top>
      <bottom style="hair">
        <color auto="1"/>
      </bottom>
      <diagonal/>
    </border>
    <border>
      <left style="thin">
        <color auto="1"/>
      </left>
      <right style="thin">
        <color auto="1"/>
      </right>
      <top style="double">
        <color rgb="FFFF0000"/>
      </top>
      <bottom style="hair">
        <color auto="1"/>
      </bottom>
      <diagonal/>
    </border>
    <border>
      <left style="thin">
        <color auto="1"/>
      </left>
      <right style="medium">
        <color auto="1"/>
      </right>
      <top style="double">
        <color rgb="FFFF0000"/>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double">
        <color rgb="FFFF0000"/>
      </bottom>
      <diagonal/>
    </border>
    <border>
      <left/>
      <right/>
      <top style="medium">
        <color auto="1"/>
      </top>
      <bottom style="double">
        <color rgb="FFFF0000"/>
      </bottom>
      <diagonal/>
    </border>
    <border>
      <left/>
      <right style="medium">
        <color auto="1"/>
      </right>
      <top style="medium">
        <color auto="1"/>
      </top>
      <bottom style="double">
        <color rgb="FFFF0000"/>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top style="thin">
        <color indexed="22"/>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theme="4"/>
      </left>
      <right/>
      <top style="thin">
        <color theme="4"/>
      </top>
      <bottom/>
      <diagonal/>
    </border>
    <border>
      <left/>
      <right/>
      <top style="thin">
        <color theme="4"/>
      </top>
      <bottom/>
      <diagonal/>
    </border>
    <border>
      <left style="thin">
        <color theme="4"/>
      </left>
      <right/>
      <top style="double">
        <color theme="4"/>
      </top>
      <bottom style="thin">
        <color theme="4"/>
      </bottom>
      <diagonal/>
    </border>
    <border>
      <left/>
      <right/>
      <top style="double">
        <color theme="4"/>
      </top>
      <bottom style="thin">
        <color theme="4"/>
      </bottom>
      <diagonal/>
    </border>
    <border>
      <left style="thin">
        <color indexed="22"/>
      </left>
      <right style="thin">
        <color indexed="22"/>
      </right>
      <top style="thin">
        <color indexed="22"/>
      </top>
      <bottom style="thin">
        <color indexed="22"/>
      </bottom>
      <diagonal/>
    </border>
    <border>
      <left/>
      <right/>
      <top/>
      <bottom style="thick">
        <color indexed="1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style="thin">
        <color indexed="8"/>
      </left>
      <right style="thin">
        <color indexed="8"/>
      </right>
      <top style="thin">
        <color auto="1"/>
      </top>
      <bottom/>
      <diagonal/>
    </border>
    <border>
      <left style="thin">
        <color indexed="8"/>
      </left>
      <right style="thin">
        <color auto="1"/>
      </right>
      <top style="thin">
        <color auto="1"/>
      </top>
      <bottom/>
      <diagonal/>
    </border>
    <border>
      <left style="thin">
        <color auto="1"/>
      </left>
      <right/>
      <top/>
      <bottom style="thin">
        <color indexed="8"/>
      </bottom>
      <diagonal/>
    </border>
    <border>
      <left style="thin">
        <color indexed="8"/>
      </left>
      <right style="thin">
        <color indexed="8"/>
      </right>
      <top/>
      <bottom style="thin">
        <color indexed="8"/>
      </bottom>
      <diagonal/>
    </border>
    <border>
      <left style="thin">
        <color indexed="8"/>
      </left>
      <right style="thin">
        <color auto="1"/>
      </right>
      <top/>
      <bottom style="thin">
        <color indexed="8"/>
      </bottom>
      <diagonal/>
    </border>
    <border>
      <left style="thin">
        <color indexed="64"/>
      </left>
      <right style="thin">
        <color indexed="64"/>
      </right>
      <top style="thin">
        <color indexed="8"/>
      </top>
      <bottom style="thin">
        <color indexed="8"/>
      </bottom>
      <diagonal/>
    </border>
    <border>
      <left style="thin">
        <color auto="1"/>
      </left>
      <right style="thin">
        <color auto="1"/>
      </right>
      <top style="thin">
        <color indexed="8"/>
      </top>
      <bottom style="hair">
        <color auto="1"/>
      </bottom>
      <diagonal/>
    </border>
    <border>
      <left style="thin">
        <color indexed="8"/>
      </left>
      <right style="thin">
        <color auto="1"/>
      </right>
      <top style="thin">
        <color auto="1"/>
      </top>
      <bottom style="hair">
        <color auto="1"/>
      </bottom>
      <diagonal/>
    </border>
    <border>
      <left style="thin">
        <color indexed="8"/>
      </left>
      <right style="thin">
        <color indexed="64"/>
      </right>
      <top style="hair">
        <color indexed="64"/>
      </top>
      <bottom style="hair">
        <color indexed="64"/>
      </bottom>
      <diagonal/>
    </border>
    <border>
      <left style="thin">
        <color indexed="8"/>
      </left>
      <right style="thin">
        <color auto="1"/>
      </right>
      <top/>
      <bottom style="thin">
        <color auto="1"/>
      </bottom>
      <diagonal/>
    </border>
    <border>
      <left/>
      <right/>
      <top/>
      <bottom style="thin">
        <color indexed="8"/>
      </bottom>
      <diagonal/>
    </border>
    <border>
      <left style="thin">
        <color auto="1"/>
      </left>
      <right/>
      <top/>
      <bottom style="thin">
        <color indexed="8"/>
      </bottom>
      <diagonal/>
    </border>
    <border>
      <left style="thin">
        <color indexed="8"/>
      </left>
      <right style="thin">
        <color indexed="8"/>
      </right>
      <top/>
      <bottom style="thin">
        <color indexed="8"/>
      </bottom>
      <diagonal/>
    </border>
    <border>
      <left style="thin">
        <color indexed="8"/>
      </left>
      <right style="thin">
        <color auto="1"/>
      </right>
      <top/>
      <bottom style="thin">
        <color indexed="8"/>
      </bottom>
      <diagonal/>
    </border>
    <border>
      <left style="thin">
        <color auto="1"/>
      </left>
      <right style="thin">
        <color auto="1"/>
      </right>
      <top/>
      <bottom style="thin">
        <color auto="1"/>
      </bottom>
      <diagonal/>
    </border>
    <border>
      <left/>
      <right/>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style="thin">
        <color indexed="22"/>
      </right>
      <top style="medium">
        <color indexed="22"/>
      </top>
      <bottom style="thin">
        <color auto="1"/>
      </bottom>
      <diagonal/>
    </border>
    <border>
      <left style="thin">
        <color indexed="22"/>
      </left>
      <right style="thin">
        <color indexed="22"/>
      </right>
      <top style="medium">
        <color indexed="22"/>
      </top>
      <bottom style="thin">
        <color auto="1"/>
      </bottom>
      <diagonal/>
    </border>
    <border>
      <left style="thin">
        <color indexed="22"/>
      </left>
      <right style="medium">
        <color indexed="22"/>
      </right>
      <top style="medium">
        <color indexed="22"/>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medium">
        <color indexed="22"/>
      </left>
      <right/>
      <top/>
      <bottom/>
      <diagonal/>
    </border>
    <border>
      <left/>
      <right/>
      <top style="thick">
        <color indexed="18"/>
      </top>
      <bottom style="medium">
        <color indexed="22"/>
      </bottom>
      <diagonal/>
    </border>
    <border>
      <left/>
      <right style="medium">
        <color indexed="22"/>
      </right>
      <top/>
      <bottom/>
      <diagonal/>
    </border>
    <border>
      <left style="thin">
        <color auto="1"/>
      </left>
      <right style="thin">
        <color indexed="55"/>
      </right>
      <top style="thin">
        <color auto="1"/>
      </top>
      <bottom style="hair">
        <color auto="1"/>
      </bottom>
      <diagonal/>
    </border>
    <border>
      <left style="thin">
        <color indexed="55"/>
      </left>
      <right style="thin">
        <color indexed="55"/>
      </right>
      <top style="thin">
        <color auto="1"/>
      </top>
      <bottom style="hair">
        <color auto="1"/>
      </bottom>
      <diagonal/>
    </border>
    <border>
      <left style="thin">
        <color indexed="55"/>
      </left>
      <right style="thin">
        <color auto="1"/>
      </right>
      <top style="thin">
        <color auto="1"/>
      </top>
      <bottom style="hair">
        <color auto="1"/>
      </bottom>
      <diagonal/>
    </border>
    <border>
      <left style="thin">
        <color auto="1"/>
      </left>
      <right style="thin">
        <color indexed="55"/>
      </right>
      <top style="hair">
        <color auto="1"/>
      </top>
      <bottom style="hair">
        <color auto="1"/>
      </bottom>
      <diagonal/>
    </border>
    <border>
      <left style="thin">
        <color indexed="55"/>
      </left>
      <right style="thin">
        <color indexed="55"/>
      </right>
      <top style="hair">
        <color auto="1"/>
      </top>
      <bottom style="hair">
        <color auto="1"/>
      </bottom>
      <diagonal/>
    </border>
    <border>
      <left style="thin">
        <color indexed="55"/>
      </left>
      <right style="thin">
        <color auto="1"/>
      </right>
      <top style="hair">
        <color auto="1"/>
      </top>
      <bottom style="hair">
        <color auto="1"/>
      </bottom>
      <diagonal/>
    </border>
    <border>
      <left style="thin">
        <color auto="1"/>
      </left>
      <right style="thin">
        <color indexed="55"/>
      </right>
      <top style="hair">
        <color auto="1"/>
      </top>
      <bottom style="double">
        <color auto="1"/>
      </bottom>
      <diagonal/>
    </border>
    <border>
      <left style="thin">
        <color indexed="55"/>
      </left>
      <right style="thin">
        <color indexed="55"/>
      </right>
      <top style="hair">
        <color auto="1"/>
      </top>
      <bottom style="double">
        <color auto="1"/>
      </bottom>
      <diagonal/>
    </border>
    <border>
      <left style="thin">
        <color indexed="55"/>
      </left>
      <right style="thin">
        <color auto="1"/>
      </right>
      <top style="hair">
        <color auto="1"/>
      </top>
      <bottom style="double">
        <color auto="1"/>
      </bottom>
      <diagonal/>
    </border>
    <border>
      <left style="medium">
        <color auto="1"/>
      </left>
      <right style="thin">
        <color indexed="22"/>
      </right>
      <top style="medium">
        <color auto="1"/>
      </top>
      <bottom style="thin">
        <color indexed="22"/>
      </bottom>
      <diagonal/>
    </border>
    <border>
      <left style="thin">
        <color indexed="22"/>
      </left>
      <right style="thin">
        <color indexed="22"/>
      </right>
      <top style="medium">
        <color auto="1"/>
      </top>
      <bottom style="thin">
        <color indexed="22"/>
      </bottom>
      <diagonal/>
    </border>
    <border>
      <left style="thin">
        <color indexed="22"/>
      </left>
      <right style="medium">
        <color auto="1"/>
      </right>
      <top style="medium">
        <color auto="1"/>
      </top>
      <bottom style="thin">
        <color indexed="22"/>
      </bottom>
      <diagonal/>
    </border>
    <border>
      <left style="medium">
        <color auto="1"/>
      </left>
      <right style="thin">
        <color indexed="22"/>
      </right>
      <top style="thin">
        <color indexed="22"/>
      </top>
      <bottom style="thin">
        <color indexed="22"/>
      </bottom>
      <diagonal/>
    </border>
    <border>
      <left style="thin">
        <color indexed="22"/>
      </left>
      <right style="medium">
        <color auto="1"/>
      </right>
      <top style="thin">
        <color indexed="22"/>
      </top>
      <bottom style="thin">
        <color indexed="22"/>
      </bottom>
      <diagonal/>
    </border>
    <border>
      <left/>
      <right style="thin">
        <color indexed="22"/>
      </right>
      <top style="thin">
        <color indexed="22"/>
      </top>
      <bottom style="thin">
        <color indexed="22"/>
      </bottom>
      <diagonal/>
    </border>
    <border>
      <left style="medium">
        <color auto="1"/>
      </left>
      <right style="thin">
        <color indexed="22"/>
      </right>
      <top style="thin">
        <color indexed="22"/>
      </top>
      <bottom style="medium">
        <color auto="1"/>
      </bottom>
      <diagonal/>
    </border>
    <border>
      <left style="thin">
        <color indexed="22"/>
      </left>
      <right style="thin">
        <color indexed="22"/>
      </right>
      <top style="thin">
        <color indexed="22"/>
      </top>
      <bottom style="medium">
        <color auto="1"/>
      </bottom>
      <diagonal/>
    </border>
    <border>
      <left/>
      <right style="thin">
        <color indexed="22"/>
      </right>
      <top style="thin">
        <color indexed="22"/>
      </top>
      <bottom style="medium">
        <color auto="1"/>
      </bottom>
      <diagonal/>
    </border>
    <border>
      <left style="thin">
        <color indexed="22"/>
      </left>
      <right style="medium">
        <color auto="1"/>
      </right>
      <top style="thin">
        <color indexed="22"/>
      </top>
      <bottom style="medium">
        <color auto="1"/>
      </bottom>
      <diagonal/>
    </border>
    <border>
      <left/>
      <right/>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thin">
        <color auto="1"/>
      </left>
      <right style="thin">
        <color auto="1"/>
      </right>
      <top style="thin">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right/>
      <top/>
      <bottom style="double">
        <color rgb="FFC00000"/>
      </bottom>
      <diagonal/>
    </border>
    <border>
      <left/>
      <right/>
      <top/>
      <bottom style="thick">
        <color indexed="56"/>
      </bottom>
      <diagonal/>
    </border>
  </borders>
  <cellStyleXfs count="14">
    <xf numFmtId="0" fontId="0" fillId="0" borderId="0"/>
    <xf numFmtId="0" fontId="1"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169" fontId="3" fillId="0" borderId="0" applyFont="0" applyFill="0" applyBorder="0" applyAlignment="0" applyProtection="0"/>
    <xf numFmtId="0" fontId="114" fillId="0" borderId="0"/>
    <xf numFmtId="0" fontId="28" fillId="0" borderId="0"/>
    <xf numFmtId="0" fontId="33" fillId="0" borderId="0"/>
    <xf numFmtId="0" fontId="28" fillId="0" borderId="0"/>
  </cellStyleXfs>
  <cellXfs count="927">
    <xf numFmtId="0" fontId="0" fillId="0" borderId="0" xfId="0"/>
    <xf numFmtId="0" fontId="2" fillId="0" borderId="0" xfId="1" applyFont="1" applyAlignment="1">
      <alignment vertical="center"/>
    </xf>
    <xf numFmtId="0" fontId="3" fillId="0" borderId="0" xfId="0" applyFont="1"/>
    <xf numFmtId="0" fontId="5" fillId="0" borderId="0" xfId="0" applyFont="1" applyAlignment="1">
      <alignment vertical="center"/>
    </xf>
    <xf numFmtId="0" fontId="5" fillId="0" borderId="0" xfId="0" applyFont="1" applyAlignment="1">
      <alignment horizontal="left" vertical="center" indent="1"/>
    </xf>
    <xf numFmtId="0" fontId="4" fillId="0" borderId="0" xfId="0" applyFont="1"/>
    <xf numFmtId="0" fontId="0" fillId="0" borderId="1" xfId="0" applyBorder="1"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0" fillId="0" borderId="0" xfId="0" applyFont="1"/>
    <xf numFmtId="0" fontId="0" fillId="0" borderId="2" xfId="0" applyBorder="1" applyAlignment="1">
      <alignment horizontal="center" vertical="center"/>
    </xf>
    <xf numFmtId="0" fontId="6" fillId="2" borderId="1" xfId="0" applyFont="1" applyFill="1" applyBorder="1" applyAlignment="1">
      <alignment horizontal="left" vertical="center"/>
    </xf>
    <xf numFmtId="0" fontId="0" fillId="2" borderId="1" xfId="0" applyFill="1" applyBorder="1" applyAlignment="1">
      <alignment horizontal="center" vertical="center"/>
    </xf>
    <xf numFmtId="0" fontId="8" fillId="3" borderId="3" xfId="0" applyFont="1" applyFill="1" applyBorder="1" applyAlignment="1">
      <alignment horizontal="center" vertical="center"/>
    </xf>
    <xf numFmtId="0" fontId="9" fillId="0" borderId="0" xfId="0" applyFont="1"/>
    <xf numFmtId="0" fontId="10" fillId="4" borderId="0" xfId="0" applyFont="1" applyFill="1"/>
    <xf numFmtId="0" fontId="11" fillId="4" borderId="0" xfId="0" applyFont="1" applyFill="1"/>
    <xf numFmtId="0" fontId="12" fillId="0" borderId="0" xfId="0" applyFont="1"/>
    <xf numFmtId="0" fontId="12" fillId="0" borderId="0" xfId="0" applyFont="1" applyFill="1"/>
    <xf numFmtId="0" fontId="9" fillId="0" borderId="0" xfId="0" applyFont="1" applyFill="1"/>
    <xf numFmtId="0" fontId="13" fillId="0" borderId="0" xfId="0" applyFont="1" applyFill="1"/>
    <xf numFmtId="0" fontId="9" fillId="5" borderId="0" xfId="0" applyFont="1" applyFill="1" applyAlignment="1">
      <alignment horizontal="center"/>
    </xf>
    <xf numFmtId="0" fontId="13" fillId="0" borderId="0" xfId="0" applyFont="1"/>
    <xf numFmtId="0" fontId="13" fillId="0" borderId="0" xfId="0" applyFont="1" applyAlignment="1">
      <alignment horizontal="center"/>
    </xf>
    <xf numFmtId="0" fontId="9" fillId="0" borderId="0" xfId="0" applyFont="1" applyAlignment="1">
      <alignment horizontal="right"/>
    </xf>
    <xf numFmtId="0" fontId="15" fillId="0" borderId="0" xfId="0" applyFont="1"/>
    <xf numFmtId="0" fontId="9" fillId="2" borderId="0" xfId="0" applyFont="1" applyFill="1" applyBorder="1"/>
    <xf numFmtId="0" fontId="9" fillId="5" borderId="0" xfId="0" applyFont="1" applyFill="1"/>
    <xf numFmtId="0" fontId="9" fillId="2" borderId="0" xfId="0" applyFont="1" applyFill="1" applyAlignment="1">
      <alignment horizontal="center"/>
    </xf>
    <xf numFmtId="44" fontId="9" fillId="0" borderId="0" xfId="5" applyFont="1"/>
    <xf numFmtId="44" fontId="9" fillId="0" borderId="0" xfId="5" applyFont="1" applyAlignment="1">
      <alignment horizontal="right"/>
    </xf>
    <xf numFmtId="44" fontId="9" fillId="2" borderId="0" xfId="5" applyFont="1" applyFill="1" applyBorder="1"/>
    <xf numFmtId="44" fontId="9" fillId="2" borderId="0" xfId="5" applyFont="1" applyFill="1"/>
    <xf numFmtId="0" fontId="0" fillId="0" borderId="0" xfId="0" applyFont="1" applyAlignment="1">
      <alignment vertical="center"/>
    </xf>
    <xf numFmtId="164" fontId="0" fillId="0" borderId="0" xfId="0" applyNumberFormat="1" applyFont="1" applyAlignment="1">
      <alignment vertical="center"/>
    </xf>
    <xf numFmtId="0" fontId="16" fillId="4" borderId="0" xfId="0" applyFont="1" applyFill="1"/>
    <xf numFmtId="0" fontId="17" fillId="0" borderId="0" xfId="0" applyFont="1"/>
    <xf numFmtId="164" fontId="17" fillId="0" borderId="0" xfId="0" applyNumberFormat="1" applyFont="1"/>
    <xf numFmtId="0" fontId="18" fillId="0" borderId="0" xfId="0" applyFont="1" applyAlignment="1">
      <alignment horizontal="right"/>
    </xf>
    <xf numFmtId="0" fontId="18" fillId="0" borderId="0" xfId="0" applyFont="1" applyFill="1"/>
    <xf numFmtId="0" fontId="18" fillId="0" borderId="0" xfId="0" applyFont="1"/>
    <xf numFmtId="0" fontId="21" fillId="0" borderId="0" xfId="0" applyFont="1" applyFill="1"/>
    <xf numFmtId="164" fontId="21" fillId="0" borderId="0" xfId="0" applyNumberFormat="1" applyFont="1" applyFill="1"/>
    <xf numFmtId="0" fontId="18" fillId="3" borderId="0" xfId="0" applyFont="1" applyFill="1" applyBorder="1" applyAlignment="1">
      <alignment horizontal="left"/>
    </xf>
    <xf numFmtId="0" fontId="18" fillId="0" borderId="0" xfId="0" applyFont="1" applyBorder="1"/>
    <xf numFmtId="0" fontId="23" fillId="0" borderId="0" xfId="0" applyFont="1"/>
    <xf numFmtId="164" fontId="23" fillId="0" borderId="0" xfId="0" applyNumberFormat="1" applyFont="1"/>
    <xf numFmtId="0" fontId="23" fillId="0" borderId="0" xfId="0" applyFont="1" applyAlignment="1">
      <alignment horizontal="right" vertical="center"/>
    </xf>
    <xf numFmtId="0" fontId="26" fillId="5" borderId="0" xfId="0" applyFont="1" applyFill="1" applyBorder="1" applyAlignment="1">
      <alignment horizontal="center" vertical="center"/>
    </xf>
    <xf numFmtId="0" fontId="27" fillId="0" borderId="0" xfId="0" applyFont="1" applyBorder="1" applyAlignment="1">
      <alignment horizontal="center"/>
    </xf>
    <xf numFmtId="164" fontId="0" fillId="0" borderId="0" xfId="0" applyNumberFormat="1" applyFont="1"/>
    <xf numFmtId="0" fontId="28" fillId="0" borderId="0" xfId="0" applyFont="1" applyBorder="1"/>
    <xf numFmtId="165" fontId="28" fillId="0" borderId="0" xfId="0" applyNumberFormat="1" applyFont="1" applyBorder="1"/>
    <xf numFmtId="2" fontId="28" fillId="0" borderId="0" xfId="0" applyNumberFormat="1" applyFont="1" applyBorder="1"/>
    <xf numFmtId="0" fontId="0" fillId="0" borderId="0" xfId="0" applyBorder="1"/>
    <xf numFmtId="0" fontId="29" fillId="3" borderId="4" xfId="0" applyFont="1" applyFill="1" applyBorder="1"/>
    <xf numFmtId="0" fontId="29" fillId="3" borderId="5" xfId="0" applyFont="1" applyFill="1" applyBorder="1" applyAlignment="1">
      <alignment horizontal="center"/>
    </xf>
    <xf numFmtId="0" fontId="29" fillId="3" borderId="6" xfId="0" applyFont="1" applyFill="1" applyBorder="1" applyAlignment="1">
      <alignment horizontal="center"/>
    </xf>
    <xf numFmtId="0" fontId="29" fillId="6" borderId="7" xfId="0" applyFont="1" applyFill="1" applyBorder="1"/>
    <xf numFmtId="0" fontId="30" fillId="6" borderId="8" xfId="0" applyFont="1" applyFill="1" applyBorder="1" applyAlignment="1">
      <alignment horizontal="center"/>
    </xf>
    <xf numFmtId="0" fontId="30" fillId="6" borderId="9" xfId="0" applyFont="1" applyFill="1" applyBorder="1" applyAlignment="1">
      <alignment horizontal="center"/>
    </xf>
    <xf numFmtId="0" fontId="30" fillId="6" borderId="10" xfId="0" applyFont="1" applyFill="1" applyBorder="1" applyAlignment="1">
      <alignment horizontal="center"/>
    </xf>
    <xf numFmtId="0" fontId="31" fillId="0" borderId="11" xfId="0" applyFont="1" applyBorder="1" applyAlignment="1">
      <alignment horizontal="left"/>
    </xf>
    <xf numFmtId="166" fontId="28" fillId="0" borderId="12" xfId="0" applyNumberFormat="1" applyFont="1" applyBorder="1" applyAlignment="1" applyProtection="1">
      <alignment horizontal="right"/>
      <protection locked="0"/>
    </xf>
    <xf numFmtId="167" fontId="28" fillId="0" borderId="13" xfId="0" applyNumberFormat="1" applyFont="1" applyBorder="1" applyAlignment="1">
      <alignment horizontal="justify"/>
    </xf>
    <xf numFmtId="4" fontId="30" fillId="0" borderId="13" xfId="0" applyNumberFormat="1" applyFont="1" applyBorder="1" applyAlignment="1">
      <alignment horizontal="left"/>
    </xf>
    <xf numFmtId="168" fontId="28" fillId="0" borderId="13" xfId="0" applyNumberFormat="1" applyFont="1" applyBorder="1"/>
    <xf numFmtId="0" fontId="28" fillId="0" borderId="13" xfId="0" applyNumberFormat="1" applyFont="1" applyBorder="1"/>
    <xf numFmtId="0" fontId="28" fillId="6" borderId="14" xfId="0" applyNumberFormat="1" applyFont="1" applyFill="1" applyBorder="1" applyAlignment="1"/>
    <xf numFmtId="11" fontId="28" fillId="0" borderId="15" xfId="0" applyNumberFormat="1" applyFont="1" applyBorder="1" applyAlignment="1" applyProtection="1">
      <alignment horizontal="right"/>
      <protection locked="0"/>
    </xf>
    <xf numFmtId="167" fontId="28" fillId="0" borderId="16" xfId="0" applyNumberFormat="1" applyFont="1" applyBorder="1" applyAlignment="1">
      <alignment horizontal="justify"/>
    </xf>
    <xf numFmtId="4" fontId="30" fillId="0" borderId="16" xfId="0" applyNumberFormat="1" applyFont="1" applyBorder="1" applyAlignment="1">
      <alignment horizontal="left"/>
    </xf>
    <xf numFmtId="168" fontId="28" fillId="0" borderId="16" xfId="0" applyNumberFormat="1" applyFont="1" applyBorder="1"/>
    <xf numFmtId="0" fontId="28" fillId="0" borderId="16" xfId="0" applyNumberFormat="1" applyFont="1" applyBorder="1"/>
    <xf numFmtId="0" fontId="28" fillId="6" borderId="17" xfId="0" applyNumberFormat="1" applyFont="1" applyFill="1" applyBorder="1" applyAlignment="1"/>
    <xf numFmtId="11" fontId="28" fillId="0" borderId="18" xfId="0" applyNumberFormat="1" applyFont="1" applyBorder="1" applyAlignment="1">
      <alignment horizontal="right"/>
    </xf>
    <xf numFmtId="167" fontId="28" fillId="0" borderId="19" xfId="0" applyNumberFormat="1" applyFont="1" applyBorder="1" applyAlignment="1">
      <alignment horizontal="justify"/>
    </xf>
    <xf numFmtId="4" fontId="30" fillId="0" borderId="19" xfId="0" applyNumberFormat="1" applyFont="1" applyBorder="1" applyAlignment="1">
      <alignment horizontal="left"/>
    </xf>
    <xf numFmtId="168" fontId="28" fillId="0" borderId="19" xfId="0" applyNumberFormat="1" applyFont="1" applyBorder="1"/>
    <xf numFmtId="0" fontId="28" fillId="0" borderId="19" xfId="0" applyNumberFormat="1" applyFont="1" applyBorder="1"/>
    <xf numFmtId="0" fontId="28" fillId="6" borderId="20" xfId="0" applyNumberFormat="1" applyFont="1" applyFill="1" applyBorder="1" applyAlignment="1"/>
    <xf numFmtId="0" fontId="23" fillId="0" borderId="0" xfId="0" applyFont="1" applyAlignment="1">
      <alignment horizontal="right"/>
    </xf>
    <xf numFmtId="0" fontId="32" fillId="7" borderId="21" xfId="0" applyFont="1" applyFill="1" applyBorder="1"/>
    <xf numFmtId="0" fontId="28" fillId="0" borderId="22" xfId="0" applyFont="1" applyBorder="1" applyAlignment="1">
      <alignment horizontal="center"/>
    </xf>
    <xf numFmtId="2" fontId="28" fillId="0" borderId="23" xfId="0" applyNumberFormat="1" applyFont="1" applyBorder="1" applyAlignment="1">
      <alignment horizontal="center"/>
    </xf>
    <xf numFmtId="0" fontId="28" fillId="0" borderId="23" xfId="0" applyFont="1" applyBorder="1" applyAlignment="1">
      <alignment horizontal="center"/>
    </xf>
    <xf numFmtId="0" fontId="28" fillId="0" borderId="24" xfId="0" applyFont="1" applyBorder="1" applyAlignment="1">
      <alignment horizontal="center"/>
    </xf>
    <xf numFmtId="0" fontId="23" fillId="0" borderId="0" xfId="0" applyFont="1" applyBorder="1" applyAlignment="1">
      <alignment horizontal="right"/>
    </xf>
    <xf numFmtId="0" fontId="0" fillId="0" borderId="0" xfId="0" applyBorder="1" applyAlignment="1"/>
    <xf numFmtId="164" fontId="0" fillId="0" borderId="0" xfId="0" applyNumberFormat="1" applyBorder="1" applyAlignment="1"/>
    <xf numFmtId="164" fontId="0" fillId="0" borderId="0" xfId="0" applyNumberFormat="1" applyBorder="1"/>
    <xf numFmtId="164" fontId="0" fillId="0" borderId="0" xfId="0" applyNumberFormat="1"/>
    <xf numFmtId="49" fontId="28" fillId="0" borderId="15" xfId="0" applyNumberFormat="1" applyFont="1" applyBorder="1" applyAlignment="1" applyProtection="1">
      <alignment horizontal="right"/>
      <protection locked="0"/>
    </xf>
    <xf numFmtId="169" fontId="28" fillId="0" borderId="16" xfId="6" applyFont="1" applyBorder="1" applyAlignment="1">
      <alignment horizontal="justify"/>
    </xf>
    <xf numFmtId="170" fontId="30" fillId="0" borderId="16" xfId="0" applyNumberFormat="1" applyFont="1" applyBorder="1"/>
    <xf numFmtId="9" fontId="28" fillId="0" borderId="16" xfId="4" applyNumberFormat="1" applyFont="1" applyBorder="1"/>
    <xf numFmtId="171" fontId="28" fillId="0" borderId="16" xfId="0" applyNumberFormat="1" applyFont="1" applyBorder="1" applyAlignment="1">
      <alignment horizontal="right"/>
    </xf>
    <xf numFmtId="164" fontId="28" fillId="6" borderId="17" xfId="0" applyNumberFormat="1" applyFont="1" applyFill="1" applyBorder="1" applyAlignment="1"/>
    <xf numFmtId="49" fontId="28" fillId="0" borderId="18" xfId="0" applyNumberFormat="1" applyFont="1" applyBorder="1" applyAlignment="1">
      <alignment horizontal="right"/>
    </xf>
    <xf numFmtId="169" fontId="28" fillId="0" borderId="19" xfId="6" applyFont="1" applyBorder="1" applyAlignment="1">
      <alignment horizontal="justify"/>
    </xf>
    <xf numFmtId="170" fontId="30" fillId="0" borderId="19" xfId="0" applyNumberFormat="1" applyFont="1" applyBorder="1"/>
    <xf numFmtId="9" fontId="28" fillId="0" borderId="19" xfId="4" applyNumberFormat="1" applyFont="1" applyBorder="1"/>
    <xf numFmtId="171" fontId="28" fillId="0" borderId="19" xfId="0" applyNumberFormat="1" applyFont="1" applyBorder="1" applyAlignment="1">
      <alignment horizontal="right"/>
    </xf>
    <xf numFmtId="164" fontId="28" fillId="6" borderId="20" xfId="0" applyNumberFormat="1" applyFont="1" applyFill="1" applyBorder="1" applyAlignment="1"/>
    <xf numFmtId="0" fontId="28" fillId="0" borderId="25" xfId="0" applyFont="1" applyBorder="1" applyAlignment="1">
      <alignment horizontal="center"/>
    </xf>
    <xf numFmtId="2" fontId="28" fillId="0" borderId="26" xfId="0" applyNumberFormat="1"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0" fillId="4" borderId="0" xfId="0" applyFont="1" applyFill="1"/>
    <xf numFmtId="0" fontId="23" fillId="4" borderId="0" xfId="0" applyFont="1" applyFill="1"/>
    <xf numFmtId="0" fontId="33" fillId="0" borderId="0" xfId="0" applyFont="1"/>
    <xf numFmtId="0" fontId="35" fillId="4" borderId="0" xfId="0" applyFont="1" applyFill="1"/>
    <xf numFmtId="0" fontId="35" fillId="0" borderId="0" xfId="0" applyFont="1"/>
    <xf numFmtId="0" fontId="23" fillId="0" borderId="0" xfId="0" applyFont="1" applyFill="1"/>
    <xf numFmtId="0" fontId="24" fillId="0" borderId="0" xfId="0" applyFont="1"/>
    <xf numFmtId="0" fontId="36" fillId="0" borderId="0" xfId="0" applyFont="1"/>
    <xf numFmtId="0" fontId="37" fillId="0" borderId="0" xfId="0" applyFont="1"/>
    <xf numFmtId="0" fontId="25" fillId="0" borderId="0" xfId="0" applyFont="1"/>
    <xf numFmtId="0" fontId="40" fillId="0" borderId="0" xfId="0" applyFont="1"/>
    <xf numFmtId="0" fontId="0" fillId="4" borderId="0" xfId="0" applyFill="1"/>
    <xf numFmtId="0" fontId="41" fillId="4" borderId="0" xfId="0" applyFont="1" applyFill="1"/>
    <xf numFmtId="0" fontId="42" fillId="4" borderId="0" xfId="0" applyFont="1" applyFill="1"/>
    <xf numFmtId="0" fontId="7" fillId="4" borderId="0" xfId="0" applyFont="1" applyFill="1"/>
    <xf numFmtId="0" fontId="7" fillId="0" borderId="0" xfId="0" applyFont="1"/>
    <xf numFmtId="0" fontId="23" fillId="0" borderId="0" xfId="0" applyFont="1" applyAlignment="1">
      <alignment horizontal="center" vertical="center"/>
    </xf>
    <xf numFmtId="0" fontId="23" fillId="0" borderId="0" xfId="0" applyFont="1" applyAlignment="1">
      <alignment horizontal="left"/>
    </xf>
    <xf numFmtId="0" fontId="23" fillId="0" borderId="0" xfId="0" applyFont="1" applyAlignment="1">
      <alignment horizontal="center"/>
    </xf>
    <xf numFmtId="0" fontId="0" fillId="0" borderId="0" xfId="0" applyFont="1" applyAlignment="1">
      <alignment horizontal="center"/>
    </xf>
    <xf numFmtId="0" fontId="18" fillId="2" borderId="0" xfId="0" applyFont="1" applyFill="1"/>
    <xf numFmtId="0" fontId="43" fillId="0" borderId="0" xfId="0" applyFont="1"/>
    <xf numFmtId="0" fontId="35" fillId="0" borderId="0" xfId="0" applyFont="1" applyFill="1"/>
    <xf numFmtId="0" fontId="0" fillId="0" borderId="0" xfId="0" applyFont="1" applyFill="1"/>
    <xf numFmtId="0" fontId="35" fillId="0" borderId="0" xfId="0" applyFont="1" applyFill="1" applyAlignment="1">
      <alignment horizontal="center"/>
    </xf>
    <xf numFmtId="0" fontId="33" fillId="0" borderId="0" xfId="0" applyFont="1" applyAlignment="1">
      <alignment horizontal="center" vertical="center"/>
    </xf>
    <xf numFmtId="0" fontId="18" fillId="2" borderId="28" xfId="0" applyFont="1" applyFill="1" applyBorder="1" applyAlignment="1">
      <alignment horizontal="center"/>
    </xf>
    <xf numFmtId="0" fontId="44" fillId="8" borderId="29" xfId="0" applyFont="1" applyFill="1" applyBorder="1" applyAlignment="1">
      <alignment horizontal="center" vertical="center"/>
    </xf>
    <xf numFmtId="0" fontId="44" fillId="8" borderId="30" xfId="0" applyFont="1" applyFill="1" applyBorder="1" applyAlignment="1">
      <alignment horizontal="center" vertical="center"/>
    </xf>
    <xf numFmtId="0" fontId="44" fillId="8" borderId="31" xfId="0" applyFont="1" applyFill="1" applyBorder="1" applyAlignment="1">
      <alignment horizontal="center" vertical="center"/>
    </xf>
    <xf numFmtId="0" fontId="33" fillId="0" borderId="2" xfId="0" applyFont="1" applyBorder="1" applyAlignment="1">
      <alignment horizontal="center" vertical="center"/>
    </xf>
    <xf numFmtId="0" fontId="33" fillId="0" borderId="32" xfId="0" applyFont="1" applyBorder="1" applyAlignment="1">
      <alignment horizontal="center" vertical="center"/>
    </xf>
    <xf numFmtId="0" fontId="0" fillId="0" borderId="0" xfId="0" applyFont="1" applyAlignment="1">
      <alignment horizontal="center" vertical="center"/>
    </xf>
    <xf numFmtId="0" fontId="45" fillId="0" borderId="0" xfId="0" applyFont="1" applyFill="1" applyAlignment="1">
      <alignment horizontal="center" vertical="center"/>
    </xf>
    <xf numFmtId="0" fontId="45" fillId="0" borderId="0" xfId="0" applyFont="1" applyAlignment="1">
      <alignment horizontal="center" vertical="center"/>
    </xf>
    <xf numFmtId="0" fontId="46" fillId="4" borderId="0" xfId="0" applyFont="1" applyFill="1"/>
    <xf numFmtId="0" fontId="46" fillId="4" borderId="0" xfId="0" applyFont="1" applyFill="1" applyAlignment="1">
      <alignment horizontal="center" vertical="center"/>
    </xf>
    <xf numFmtId="0" fontId="35" fillId="4" borderId="0" xfId="0"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left"/>
    </xf>
    <xf numFmtId="0" fontId="47" fillId="0" borderId="0" xfId="0" applyFont="1" applyAlignment="1">
      <alignment horizontal="center" vertical="center"/>
    </xf>
    <xf numFmtId="0" fontId="47" fillId="0" borderId="0" xfId="0" applyFont="1"/>
    <xf numFmtId="0" fontId="47" fillId="0" borderId="0" xfId="0" applyFont="1" applyAlignment="1">
      <alignment horizontal="center"/>
    </xf>
    <xf numFmtId="0" fontId="47" fillId="0" borderId="0" xfId="0" applyFont="1" applyAlignment="1">
      <alignment horizontal="left"/>
    </xf>
    <xf numFmtId="0" fontId="23" fillId="0" borderId="0" xfId="0" applyFont="1" applyAlignment="1">
      <alignment vertical="center"/>
    </xf>
    <xf numFmtId="0" fontId="48" fillId="9" borderId="33" xfId="0" applyFont="1" applyFill="1" applyBorder="1" applyAlignment="1">
      <alignment horizontal="center" vertical="center"/>
    </xf>
    <xf numFmtId="0" fontId="48" fillId="9" borderId="34" xfId="0" applyFont="1" applyFill="1" applyBorder="1" applyAlignment="1">
      <alignment horizontal="center" vertical="center"/>
    </xf>
    <xf numFmtId="0" fontId="48" fillId="9" borderId="35" xfId="0" applyFont="1" applyFill="1" applyBorder="1" applyAlignment="1">
      <alignment horizontal="center" vertical="center"/>
    </xf>
    <xf numFmtId="0" fontId="33" fillId="6" borderId="36" xfId="0" applyFont="1" applyFill="1" applyBorder="1" applyAlignment="1"/>
    <xf numFmtId="0" fontId="33" fillId="0" borderId="37" xfId="0" applyFont="1" applyBorder="1" applyAlignment="1">
      <alignment horizontal="center" vertical="center"/>
    </xf>
    <xf numFmtId="0" fontId="33" fillId="0" borderId="37" xfId="0" applyFont="1" applyBorder="1"/>
    <xf numFmtId="0" fontId="33" fillId="0" borderId="37" xfId="0" applyFont="1" applyBorder="1" applyAlignment="1">
      <alignment horizontal="center"/>
    </xf>
    <xf numFmtId="171" fontId="33" fillId="0" borderId="37" xfId="0" applyNumberFormat="1" applyFont="1" applyFill="1" applyBorder="1" applyAlignment="1">
      <alignment horizontal="center"/>
    </xf>
    <xf numFmtId="0" fontId="33" fillId="6" borderId="37" xfId="0" applyFont="1" applyFill="1" applyBorder="1" applyAlignment="1">
      <alignment horizontal="center" vertical="center"/>
    </xf>
    <xf numFmtId="164" fontId="33" fillId="0" borderId="37" xfId="0" applyNumberFormat="1" applyFont="1" applyFill="1" applyBorder="1" applyAlignment="1">
      <alignment horizontal="center"/>
    </xf>
    <xf numFmtId="164" fontId="33" fillId="0" borderId="38" xfId="0" applyNumberFormat="1" applyFont="1" applyFill="1" applyBorder="1" applyAlignment="1">
      <alignment horizontal="center"/>
    </xf>
    <xf numFmtId="0" fontId="33" fillId="6" borderId="39" xfId="0" applyFont="1" applyFill="1" applyBorder="1" applyAlignment="1"/>
    <xf numFmtId="0" fontId="33" fillId="0" borderId="40" xfId="0" applyFont="1" applyBorder="1" applyAlignment="1">
      <alignment horizontal="center" vertical="center"/>
    </xf>
    <xf numFmtId="0" fontId="33" fillId="0" borderId="40" xfId="0" applyFont="1" applyBorder="1"/>
    <xf numFmtId="0" fontId="33" fillId="0" borderId="40" xfId="0" applyFont="1" applyBorder="1" applyAlignment="1">
      <alignment horizontal="center"/>
    </xf>
    <xf numFmtId="171" fontId="33" fillId="0" borderId="40" xfId="0" applyNumberFormat="1" applyFont="1" applyFill="1" applyBorder="1" applyAlignment="1">
      <alignment horizontal="center"/>
    </xf>
    <xf numFmtId="0" fontId="33" fillId="6" borderId="40" xfId="0" applyFont="1" applyFill="1" applyBorder="1" applyAlignment="1">
      <alignment horizontal="center" vertical="center"/>
    </xf>
    <xf numFmtId="164" fontId="33" fillId="0" borderId="40" xfId="0" applyNumberFormat="1" applyFont="1" applyFill="1" applyBorder="1" applyAlignment="1">
      <alignment horizontal="center"/>
    </xf>
    <xf numFmtId="164" fontId="33" fillId="0" borderId="41" xfId="0" applyNumberFormat="1" applyFont="1" applyFill="1" applyBorder="1" applyAlignment="1">
      <alignment horizontal="center"/>
    </xf>
    <xf numFmtId="0" fontId="33" fillId="6" borderId="42" xfId="0" applyFont="1" applyFill="1" applyBorder="1" applyAlignment="1"/>
    <xf numFmtId="0" fontId="33" fillId="0" borderId="43" xfId="0" applyFont="1" applyBorder="1" applyAlignment="1">
      <alignment horizontal="center" vertical="center"/>
    </xf>
    <xf numFmtId="0" fontId="33" fillId="0" borderId="43" xfId="0" applyFont="1" applyBorder="1"/>
    <xf numFmtId="0" fontId="33" fillId="0" borderId="43" xfId="0" applyFont="1" applyBorder="1" applyAlignment="1">
      <alignment horizontal="center"/>
    </xf>
    <xf numFmtId="171" fontId="33" fillId="0" borderId="43" xfId="0" applyNumberFormat="1" applyFont="1" applyFill="1" applyBorder="1" applyAlignment="1">
      <alignment horizontal="center"/>
    </xf>
    <xf numFmtId="0" fontId="33" fillId="6" borderId="43" xfId="0" applyFont="1" applyFill="1" applyBorder="1" applyAlignment="1">
      <alignment horizontal="center" vertical="center"/>
    </xf>
    <xf numFmtId="164" fontId="33" fillId="0" borderId="43" xfId="0" applyNumberFormat="1" applyFont="1" applyFill="1" applyBorder="1" applyAlignment="1">
      <alignment horizontal="center"/>
    </xf>
    <xf numFmtId="164" fontId="33" fillId="0" borderId="44" xfId="0" applyNumberFormat="1" applyFont="1" applyFill="1" applyBorder="1" applyAlignment="1">
      <alignment horizontal="center"/>
    </xf>
    <xf numFmtId="0" fontId="33" fillId="0" borderId="0" xfId="0" applyFont="1" applyFill="1"/>
    <xf numFmtId="0" fontId="49" fillId="0" borderId="0" xfId="0" applyFont="1"/>
    <xf numFmtId="0" fontId="50" fillId="0" borderId="0" xfId="0" applyFont="1" applyAlignment="1">
      <alignment horizontal="right"/>
    </xf>
    <xf numFmtId="0" fontId="18" fillId="3" borderId="0" xfId="0" applyFont="1" applyFill="1" applyBorder="1"/>
    <xf numFmtId="0" fontId="18" fillId="3" borderId="0" xfId="0" applyFont="1" applyFill="1"/>
    <xf numFmtId="0" fontId="51" fillId="0" borderId="0" xfId="0" applyFont="1" applyFill="1"/>
    <xf numFmtId="0" fontId="0" fillId="0" borderId="1" xfId="0" applyFont="1" applyBorder="1"/>
    <xf numFmtId="0" fontId="0" fillId="10" borderId="1" xfId="0" applyFill="1" applyBorder="1"/>
    <xf numFmtId="0" fontId="0" fillId="3" borderId="0" xfId="0" applyFont="1" applyFill="1" applyBorder="1"/>
    <xf numFmtId="0" fontId="0" fillId="3" borderId="0" xfId="0" applyFont="1" applyFill="1"/>
    <xf numFmtId="0" fontId="0" fillId="0" borderId="0" xfId="0" applyBorder="1" applyAlignment="1">
      <alignment horizontal="left"/>
    </xf>
    <xf numFmtId="0" fontId="0" fillId="0" borderId="0" xfId="0" applyFont="1" applyBorder="1" applyAlignment="1">
      <alignment horizontal="left"/>
    </xf>
    <xf numFmtId="0" fontId="26" fillId="5" borderId="47" xfId="0" applyFont="1" applyFill="1" applyBorder="1" applyAlignment="1">
      <alignment horizontal="center" vertical="center"/>
    </xf>
    <xf numFmtId="0" fontId="26" fillId="11" borderId="0" xfId="0" applyFont="1" applyFill="1" applyBorder="1" applyAlignment="1">
      <alignment horizontal="center" vertical="center"/>
    </xf>
    <xf numFmtId="0" fontId="0" fillId="0" borderId="48" xfId="0" applyFont="1" applyBorder="1" applyAlignment="1">
      <alignment horizontal="right"/>
    </xf>
    <xf numFmtId="0" fontId="52" fillId="0" borderId="49" xfId="0" applyFont="1" applyBorder="1" applyAlignment="1">
      <alignment horizontal="left"/>
    </xf>
    <xf numFmtId="0" fontId="56" fillId="0" borderId="49" xfId="0" applyFont="1" applyBorder="1"/>
    <xf numFmtId="0" fontId="57" fillId="0" borderId="49" xfId="0" applyFont="1" applyBorder="1" applyAlignment="1">
      <alignment horizontal="centerContinuous"/>
    </xf>
    <xf numFmtId="0" fontId="57" fillId="0" borderId="50" xfId="0" applyFont="1" applyBorder="1" applyAlignment="1">
      <alignment horizontal="centerContinuous"/>
    </xf>
    <xf numFmtId="0" fontId="56" fillId="0" borderId="0" xfId="0" applyFont="1"/>
    <xf numFmtId="0" fontId="0" fillId="0" borderId="51" xfId="0" applyFont="1" applyBorder="1" applyAlignment="1">
      <alignment horizontal="right"/>
    </xf>
    <xf numFmtId="0" fontId="0" fillId="0" borderId="0" xfId="0" applyFont="1" applyBorder="1"/>
    <xf numFmtId="0" fontId="0" fillId="0" borderId="52" xfId="0" applyFont="1" applyBorder="1"/>
    <xf numFmtId="0" fontId="12" fillId="0" borderId="0" xfId="0" applyFont="1" applyBorder="1"/>
    <xf numFmtId="0" fontId="0" fillId="0" borderId="0" xfId="0" applyFont="1" applyBorder="1" applyAlignment="1">
      <alignment horizontal="center"/>
    </xf>
    <xf numFmtId="0" fontId="58" fillId="0" borderId="0" xfId="0" applyFont="1" applyBorder="1" applyAlignment="1">
      <alignment vertical="center"/>
    </xf>
    <xf numFmtId="0" fontId="0" fillId="12" borderId="53" xfId="0" applyFont="1" applyFill="1" applyBorder="1" applyAlignment="1">
      <alignment horizontal="center" vertical="center"/>
    </xf>
    <xf numFmtId="0" fontId="59" fillId="0" borderId="51" xfId="0" applyFont="1" applyBorder="1" applyAlignment="1">
      <alignment horizontal="right"/>
    </xf>
    <xf numFmtId="0" fontId="60" fillId="0" borderId="0" xfId="0" applyFont="1" applyBorder="1" applyAlignment="1">
      <alignment vertical="center"/>
    </xf>
    <xf numFmtId="172" fontId="49" fillId="0" borderId="0" xfId="0" applyNumberFormat="1" applyFont="1" applyFill="1" applyBorder="1" applyAlignment="1" applyProtection="1">
      <alignment horizontal="left" vertical="center"/>
      <protection locked="0"/>
    </xf>
    <xf numFmtId="0" fontId="61" fillId="0" borderId="0" xfId="0" applyFont="1" applyBorder="1" applyAlignment="1">
      <alignment vertical="center"/>
    </xf>
    <xf numFmtId="0" fontId="62" fillId="0" borderId="52" xfId="0" applyFont="1" applyBorder="1" applyAlignment="1" applyProtection="1">
      <alignment vertical="center"/>
      <protection hidden="1"/>
    </xf>
    <xf numFmtId="0" fontId="0" fillId="12" borderId="0" xfId="0" applyFill="1"/>
    <xf numFmtId="0" fontId="63" fillId="13" borderId="0" xfId="0" applyFont="1" applyFill="1" applyBorder="1" applyAlignment="1">
      <alignment horizontal="center" vertical="center"/>
    </xf>
    <xf numFmtId="0" fontId="0" fillId="0" borderId="0" xfId="0" applyFont="1" applyBorder="1" applyAlignment="1">
      <alignment vertical="center"/>
    </xf>
    <xf numFmtId="0" fontId="0" fillId="0" borderId="52" xfId="0" applyFont="1" applyBorder="1" applyAlignment="1">
      <alignment vertical="center"/>
    </xf>
    <xf numFmtId="0" fontId="64" fillId="0" borderId="0" xfId="0" applyFont="1"/>
    <xf numFmtId="0" fontId="12" fillId="0" borderId="51" xfId="0" applyFont="1" applyBorder="1" applyAlignment="1">
      <alignment horizontal="right"/>
    </xf>
    <xf numFmtId="0" fontId="0" fillId="12" borderId="0" xfId="0" applyFont="1" applyFill="1"/>
    <xf numFmtId="0" fontId="0" fillId="0" borderId="51" xfId="0" applyFont="1" applyBorder="1" applyAlignment="1">
      <alignment horizontal="center"/>
    </xf>
    <xf numFmtId="0" fontId="49" fillId="0" borderId="51" xfId="0" applyFont="1" applyBorder="1"/>
    <xf numFmtId="0" fontId="49" fillId="0" borderId="0" xfId="0" applyFont="1" applyBorder="1"/>
    <xf numFmtId="0" fontId="49" fillId="12" borderId="0" xfId="0" applyFont="1" applyFill="1"/>
    <xf numFmtId="0" fontId="49" fillId="0" borderId="0" xfId="0" applyFont="1" applyAlignment="1">
      <alignment horizontal="right"/>
    </xf>
    <xf numFmtId="0" fontId="49" fillId="0" borderId="54" xfId="0" applyFont="1" applyBorder="1"/>
    <xf numFmtId="0" fontId="49" fillId="0" borderId="47" xfId="0" applyFont="1" applyBorder="1"/>
    <xf numFmtId="0" fontId="0" fillId="0" borderId="47" xfId="0" applyFont="1" applyBorder="1"/>
    <xf numFmtId="0" fontId="59" fillId="0" borderId="47" xfId="0" applyFont="1" applyBorder="1" applyAlignment="1"/>
    <xf numFmtId="0" fontId="59" fillId="0" borderId="55" xfId="0" applyFont="1" applyBorder="1" applyAlignment="1"/>
    <xf numFmtId="0" fontId="59" fillId="0" borderId="0" xfId="0" applyFont="1" applyBorder="1" applyAlignment="1"/>
    <xf numFmtId="0" fontId="26" fillId="2" borderId="47" xfId="0" applyFont="1" applyFill="1" applyBorder="1" applyAlignment="1">
      <alignment horizontal="center" vertical="center"/>
    </xf>
    <xf numFmtId="0" fontId="0" fillId="0" borderId="48" xfId="0" applyFont="1" applyBorder="1" applyAlignment="1">
      <alignment horizontal="center" vertical="center"/>
    </xf>
    <xf numFmtId="0" fontId="65" fillId="0" borderId="49" xfId="0" applyFont="1" applyBorder="1" applyAlignment="1">
      <alignment horizontal="center"/>
    </xf>
    <xf numFmtId="0" fontId="4" fillId="0" borderId="51" xfId="0" applyFont="1" applyBorder="1" applyAlignment="1">
      <alignment horizontal="left"/>
    </xf>
    <xf numFmtId="0" fontId="66" fillId="0" borderId="51" xfId="0" applyFont="1" applyBorder="1" applyAlignment="1">
      <alignment horizontal="left" vertical="center"/>
    </xf>
    <xf numFmtId="0" fontId="67" fillId="0" borderId="0" xfId="0" applyFont="1" applyBorder="1"/>
    <xf numFmtId="0" fontId="51" fillId="6" borderId="56" xfId="0" applyFont="1" applyFill="1" applyBorder="1" applyAlignment="1">
      <alignment horizontal="center" vertical="center"/>
    </xf>
    <xf numFmtId="0" fontId="0" fillId="0" borderId="51" xfId="0" applyFont="1" applyBorder="1" applyAlignment="1">
      <alignment horizontal="center" vertical="center"/>
    </xf>
    <xf numFmtId="0" fontId="68" fillId="0" borderId="0" xfId="0" applyFont="1" applyBorder="1" applyAlignment="1">
      <alignment horizontal="center" vertical="top"/>
    </xf>
    <xf numFmtId="0" fontId="13" fillId="0" borderId="51" xfId="0" applyFont="1" applyBorder="1" applyAlignment="1">
      <alignment horizontal="left"/>
    </xf>
    <xf numFmtId="0" fontId="45" fillId="0" borderId="51" xfId="0" applyFont="1" applyBorder="1" applyAlignment="1">
      <alignment horizontal="left"/>
    </xf>
    <xf numFmtId="0" fontId="69" fillId="0" borderId="0" xfId="0" applyFont="1" applyBorder="1" applyAlignment="1">
      <alignment horizontal="center" vertical="center"/>
    </xf>
    <xf numFmtId="0" fontId="13" fillId="0" borderId="51" xfId="0" applyFont="1" applyBorder="1"/>
    <xf numFmtId="0" fontId="18" fillId="0" borderId="0" xfId="0" applyFont="1" applyBorder="1" applyAlignment="1">
      <alignment horizontal="center"/>
    </xf>
    <xf numFmtId="0" fontId="0" fillId="0" borderId="54" xfId="0" applyBorder="1"/>
    <xf numFmtId="0" fontId="0" fillId="0" borderId="49" xfId="0" applyBorder="1" applyAlignment="1">
      <alignment horizontal="center" vertical="center"/>
    </xf>
    <xf numFmtId="0" fontId="0" fillId="0" borderId="49" xfId="0" applyFont="1" applyBorder="1" applyAlignment="1">
      <alignment horizontal="center" vertical="center"/>
    </xf>
    <xf numFmtId="0" fontId="0" fillId="0" borderId="4" xfId="0" applyFont="1" applyBorder="1"/>
    <xf numFmtId="0" fontId="0" fillId="0" borderId="57" xfId="0" applyFont="1" applyBorder="1"/>
    <xf numFmtId="0" fontId="0" fillId="0" borderId="58" xfId="0" applyFont="1" applyBorder="1"/>
    <xf numFmtId="0" fontId="0" fillId="0" borderId="59" xfId="0" applyFont="1" applyBorder="1"/>
    <xf numFmtId="0" fontId="70" fillId="2" borderId="4" xfId="0" applyFont="1" applyFill="1" applyBorder="1" applyAlignment="1">
      <alignment horizontal="center" vertical="center"/>
    </xf>
    <xf numFmtId="0" fontId="70" fillId="2" borderId="57" xfId="0" applyFont="1" applyFill="1" applyBorder="1" applyAlignment="1">
      <alignment horizontal="center" vertical="center"/>
    </xf>
    <xf numFmtId="0" fontId="70" fillId="2" borderId="58" xfId="0" applyFont="1" applyFill="1" applyBorder="1" applyAlignment="1">
      <alignment horizontal="center" vertical="center"/>
    </xf>
    <xf numFmtId="0" fontId="0" fillId="14" borderId="4" xfId="0" applyFont="1" applyFill="1" applyBorder="1"/>
    <xf numFmtId="0" fontId="0" fillId="14" borderId="58" xfId="0" applyFont="1" applyFill="1" applyBorder="1"/>
    <xf numFmtId="0" fontId="0" fillId="0" borderId="60" xfId="0" applyFont="1" applyBorder="1"/>
    <xf numFmtId="0" fontId="70" fillId="2" borderId="21" xfId="0" applyFont="1" applyFill="1" applyBorder="1" applyAlignment="1">
      <alignment horizontal="center" vertical="center"/>
    </xf>
    <xf numFmtId="0" fontId="70" fillId="2" borderId="28" xfId="0" applyFont="1" applyFill="1" applyBorder="1" applyAlignment="1">
      <alignment horizontal="center" vertical="center"/>
    </xf>
    <xf numFmtId="0" fontId="70" fillId="2" borderId="61" xfId="0" applyFont="1" applyFill="1" applyBorder="1" applyAlignment="1">
      <alignment horizontal="center" vertical="center"/>
    </xf>
    <xf numFmtId="0" fontId="0" fillId="14" borderId="59" xfId="0" applyFont="1" applyFill="1" applyBorder="1"/>
    <xf numFmtId="0" fontId="0" fillId="14" borderId="60" xfId="0" applyFont="1" applyFill="1" applyBorder="1"/>
    <xf numFmtId="0" fontId="49" fillId="0" borderId="59" xfId="0" applyFont="1" applyBorder="1"/>
    <xf numFmtId="0" fontId="49" fillId="14" borderId="59" xfId="0" applyFont="1" applyFill="1" applyBorder="1"/>
    <xf numFmtId="0" fontId="49" fillId="14" borderId="60" xfId="0" applyFont="1" applyFill="1" applyBorder="1"/>
    <xf numFmtId="0" fontId="49" fillId="0" borderId="60" xfId="0" applyFont="1" applyBorder="1"/>
    <xf numFmtId="0" fontId="0" fillId="14" borderId="21" xfId="0" applyFont="1" applyFill="1" applyBorder="1"/>
    <xf numFmtId="0" fontId="0" fillId="14" borderId="61" xfId="0" applyFont="1" applyFill="1" applyBorder="1"/>
    <xf numFmtId="0" fontId="0" fillId="0" borderId="21" xfId="0" applyFont="1" applyBorder="1"/>
    <xf numFmtId="0" fontId="0" fillId="0" borderId="28" xfId="0" applyFont="1" applyBorder="1"/>
    <xf numFmtId="0" fontId="0" fillId="0" borderId="61" xfId="0" applyFont="1" applyBorder="1"/>
    <xf numFmtId="0" fontId="70" fillId="0" borderId="0" xfId="0" applyFont="1" applyBorder="1" applyAlignment="1">
      <alignment horizontal="center" vertical="center"/>
    </xf>
    <xf numFmtId="0" fontId="0" fillId="0" borderId="4" xfId="0" applyFont="1" applyFill="1" applyBorder="1"/>
    <xf numFmtId="0" fontId="0" fillId="0" borderId="58" xfId="0" applyFont="1" applyFill="1" applyBorder="1"/>
    <xf numFmtId="0" fontId="0" fillId="0" borderId="59" xfId="0" applyFont="1" applyFill="1" applyBorder="1"/>
    <xf numFmtId="0" fontId="0" fillId="0" borderId="60" xfId="0" applyFont="1" applyFill="1" applyBorder="1"/>
    <xf numFmtId="0" fontId="49" fillId="0" borderId="59" xfId="0" applyFont="1" applyFill="1" applyBorder="1"/>
    <xf numFmtId="0" fontId="49" fillId="0" borderId="60" xfId="0" applyFont="1" applyFill="1" applyBorder="1"/>
    <xf numFmtId="0" fontId="0" fillId="0" borderId="21" xfId="0" applyFont="1" applyFill="1" applyBorder="1"/>
    <xf numFmtId="0" fontId="0" fillId="0" borderId="61" xfId="0" applyFont="1" applyFill="1" applyBorder="1"/>
    <xf numFmtId="0" fontId="51" fillId="0" borderId="0" xfId="0" applyFont="1" applyFill="1" applyAlignment="1">
      <alignment vertical="center"/>
    </xf>
    <xf numFmtId="0" fontId="10" fillId="4" borderId="0" xfId="0" applyFont="1" applyFill="1" applyAlignment="1">
      <alignment vertical="center"/>
    </xf>
    <xf numFmtId="0" fontId="71" fillId="4" borderId="0" xfId="0" applyFont="1" applyFill="1" applyAlignment="1">
      <alignment vertical="center"/>
    </xf>
    <xf numFmtId="0" fontId="51" fillId="4" borderId="0" xfId="0" applyFont="1" applyFill="1" applyAlignment="1">
      <alignment vertical="center"/>
    </xf>
    <xf numFmtId="0" fontId="12" fillId="0" borderId="0" xfId="0" applyFont="1" applyAlignment="1">
      <alignment horizontal="right"/>
    </xf>
    <xf numFmtId="0" fontId="23" fillId="0" borderId="0" xfId="0" applyFont="1" applyBorder="1"/>
    <xf numFmtId="0" fontId="23" fillId="0" borderId="0" xfId="0" applyFont="1" applyBorder="1" applyAlignment="1">
      <alignment horizontal="center"/>
    </xf>
    <xf numFmtId="0" fontId="12" fillId="0" borderId="0" xfId="0" applyFont="1" applyAlignment="1">
      <alignment horizontal="left"/>
    </xf>
    <xf numFmtId="0" fontId="12" fillId="0" borderId="0" xfId="0" applyFont="1" applyAlignment="1">
      <alignment horizontal="center"/>
    </xf>
    <xf numFmtId="0" fontId="23" fillId="2" borderId="0" xfId="0" applyFont="1" applyFill="1" applyAlignment="1">
      <alignment horizontal="center"/>
    </xf>
    <xf numFmtId="0" fontId="12" fillId="5" borderId="0" xfId="0" applyFont="1" applyFill="1" applyAlignment="1">
      <alignment horizontal="center"/>
    </xf>
    <xf numFmtId="0" fontId="51" fillId="0" borderId="62" xfId="0" applyFont="1" applyFill="1" applyBorder="1"/>
    <xf numFmtId="0" fontId="51" fillId="0" borderId="63" xfId="0" applyFont="1" applyFill="1" applyBorder="1"/>
    <xf numFmtId="0" fontId="51" fillId="0" borderId="64" xfId="0" applyFont="1" applyFill="1" applyBorder="1"/>
    <xf numFmtId="0" fontId="51" fillId="0" borderId="65" xfId="0" applyFont="1" applyFill="1" applyBorder="1"/>
    <xf numFmtId="0" fontId="12" fillId="0" borderId="66" xfId="0" applyFont="1" applyBorder="1" applyAlignment="1">
      <alignment horizontal="center"/>
    </xf>
    <xf numFmtId="0" fontId="12" fillId="0" borderId="67" xfId="0" applyFont="1" applyBorder="1" applyAlignment="1">
      <alignment horizontal="center"/>
    </xf>
    <xf numFmtId="0" fontId="23" fillId="0" borderId="68" xfId="0" applyFont="1" applyBorder="1"/>
    <xf numFmtId="0" fontId="23" fillId="0" borderId="69" xfId="0" applyFont="1" applyBorder="1"/>
    <xf numFmtId="0" fontId="23" fillId="5" borderId="70" xfId="0" applyFont="1" applyFill="1" applyBorder="1"/>
    <xf numFmtId="0" fontId="23" fillId="5" borderId="71" xfId="0" applyFont="1" applyFill="1" applyBorder="1"/>
    <xf numFmtId="0" fontId="12" fillId="0" borderId="72" xfId="0" applyFont="1" applyBorder="1" applyAlignment="1">
      <alignment horizontal="center"/>
    </xf>
    <xf numFmtId="0" fontId="12" fillId="0" borderId="73" xfId="0" applyFont="1" applyBorder="1" applyAlignment="1">
      <alignment horizontal="center"/>
    </xf>
    <xf numFmtId="0" fontId="23" fillId="0" borderId="74" xfId="0" applyFont="1" applyBorder="1"/>
    <xf numFmtId="0" fontId="23" fillId="0" borderId="75" xfId="0" applyFont="1" applyBorder="1"/>
    <xf numFmtId="0" fontId="23" fillId="0" borderId="76" xfId="0" applyFont="1" applyBorder="1"/>
    <xf numFmtId="0" fontId="23" fillId="0" borderId="77" xfId="0" applyFont="1" applyBorder="1"/>
    <xf numFmtId="0" fontId="12" fillId="0" borderId="78" xfId="0" applyFont="1" applyBorder="1" applyAlignment="1">
      <alignment horizontal="center"/>
    </xf>
    <xf numFmtId="0" fontId="12" fillId="0" borderId="79" xfId="0" applyFont="1" applyBorder="1" applyAlignment="1">
      <alignment horizontal="center"/>
    </xf>
    <xf numFmtId="0" fontId="18" fillId="0" borderId="80" xfId="0" applyFont="1" applyBorder="1"/>
    <xf numFmtId="0" fontId="18" fillId="0" borderId="81" xfId="0" applyFont="1" applyBorder="1"/>
    <xf numFmtId="0" fontId="18" fillId="0" borderId="82" xfId="0" applyFont="1" applyBorder="1"/>
    <xf numFmtId="0" fontId="23" fillId="0" borderId="83" xfId="0" applyFont="1" applyBorder="1"/>
    <xf numFmtId="0" fontId="23" fillId="10" borderId="84" xfId="0" applyFont="1" applyFill="1" applyBorder="1"/>
    <xf numFmtId="0" fontId="23" fillId="10" borderId="85" xfId="0" applyFont="1" applyFill="1" applyBorder="1"/>
    <xf numFmtId="0" fontId="23" fillId="0" borderId="86" xfId="0" applyFont="1" applyBorder="1"/>
    <xf numFmtId="0" fontId="23" fillId="0" borderId="87" xfId="0" applyFont="1" applyBorder="1"/>
    <xf numFmtId="0" fontId="23" fillId="0" borderId="88" xfId="0" applyFont="1" applyBorder="1"/>
    <xf numFmtId="0" fontId="12" fillId="0" borderId="0" xfId="0" applyFont="1" applyBorder="1" applyAlignment="1">
      <alignment horizontal="center"/>
    </xf>
    <xf numFmtId="0" fontId="26" fillId="5" borderId="89" xfId="0" applyFont="1" applyFill="1" applyBorder="1" applyAlignment="1">
      <alignment horizontal="center" vertical="center"/>
    </xf>
    <xf numFmtId="0" fontId="58" fillId="3" borderId="29" xfId="0" applyFont="1" applyFill="1" applyBorder="1" applyAlignment="1">
      <alignment horizontal="center"/>
    </xf>
    <xf numFmtId="0" fontId="58" fillId="3" borderId="30" xfId="0" applyFont="1" applyFill="1" applyBorder="1" applyAlignment="1">
      <alignment horizontal="center"/>
    </xf>
    <xf numFmtId="0" fontId="58" fillId="3" borderId="31" xfId="0" applyFont="1" applyFill="1" applyBorder="1" applyAlignment="1">
      <alignment horizontal="center"/>
    </xf>
    <xf numFmtId="0" fontId="58" fillId="3" borderId="64" xfId="0" applyFont="1" applyFill="1" applyBorder="1"/>
    <xf numFmtId="0" fontId="58" fillId="3" borderId="90" xfId="0" applyFont="1" applyFill="1" applyBorder="1"/>
    <xf numFmtId="0" fontId="58" fillId="3" borderId="90" xfId="0" applyFont="1" applyFill="1" applyBorder="1" applyAlignment="1">
      <alignment horizontal="left"/>
    </xf>
    <xf numFmtId="0" fontId="58" fillId="3" borderId="57" xfId="0" applyFont="1" applyFill="1" applyBorder="1"/>
    <xf numFmtId="0" fontId="72" fillId="3" borderId="90" xfId="0" applyFont="1" applyFill="1" applyBorder="1" applyAlignment="1">
      <alignment horizontal="center"/>
    </xf>
    <xf numFmtId="0" fontId="58" fillId="3" borderId="91" xfId="0" applyFont="1" applyFill="1" applyBorder="1"/>
    <xf numFmtId="0" fontId="18" fillId="3" borderId="92" xfId="0" applyFont="1" applyFill="1" applyBorder="1"/>
    <xf numFmtId="0" fontId="18" fillId="3" borderId="34" xfId="0" applyFont="1" applyFill="1" applyBorder="1"/>
    <xf numFmtId="0" fontId="18" fillId="3" borderId="35" xfId="0" applyFont="1" applyFill="1" applyBorder="1"/>
    <xf numFmtId="0" fontId="18" fillId="3" borderId="0" xfId="0" applyFont="1" applyFill="1" applyBorder="1" applyAlignment="1">
      <alignment horizontal="center"/>
    </xf>
    <xf numFmtId="0" fontId="18" fillId="3" borderId="33" xfId="0" applyFont="1" applyFill="1" applyBorder="1" applyAlignment="1">
      <alignment horizontal="center"/>
    </xf>
    <xf numFmtId="0" fontId="18" fillId="3" borderId="93" xfId="0" applyFont="1" applyFill="1" applyBorder="1"/>
    <xf numFmtId="0" fontId="59" fillId="3" borderId="94" xfId="0" applyFont="1" applyFill="1" applyBorder="1" applyAlignment="1">
      <alignment horizontal="center"/>
    </xf>
    <xf numFmtId="0" fontId="59" fillId="3" borderId="95" xfId="0" applyFont="1" applyFill="1" applyBorder="1" applyAlignment="1">
      <alignment horizontal="center"/>
    </xf>
    <xf numFmtId="0" fontId="0" fillId="3" borderId="95" xfId="0" applyFont="1" applyFill="1" applyBorder="1"/>
    <xf numFmtId="0" fontId="0" fillId="3" borderId="96" xfId="0" applyFont="1" applyFill="1" applyBorder="1" applyAlignment="1">
      <alignment horizontal="center"/>
    </xf>
    <xf numFmtId="0" fontId="0" fillId="3" borderId="96" xfId="0" applyFont="1" applyFill="1" applyBorder="1"/>
    <xf numFmtId="0" fontId="0" fillId="3" borderId="97" xfId="0" applyFont="1" applyFill="1" applyBorder="1"/>
    <xf numFmtId="0" fontId="59" fillId="3" borderId="98" xfId="0" applyFont="1" applyFill="1" applyBorder="1" applyAlignment="1">
      <alignment horizontal="center"/>
    </xf>
    <xf numFmtId="0" fontId="59" fillId="3" borderId="0" xfId="0" applyFont="1" applyFill="1" applyBorder="1" applyAlignment="1">
      <alignment horizontal="center"/>
    </xf>
    <xf numFmtId="0" fontId="0" fillId="3" borderId="0" xfId="0" applyFont="1" applyFill="1" applyBorder="1" applyAlignment="1">
      <alignment horizontal="center"/>
    </xf>
    <xf numFmtId="0" fontId="0" fillId="3" borderId="99" xfId="0" applyFont="1" applyFill="1" applyBorder="1"/>
    <xf numFmtId="0" fontId="0" fillId="0" borderId="99" xfId="0" applyFont="1" applyBorder="1"/>
    <xf numFmtId="0" fontId="0" fillId="3" borderId="100" xfId="0" applyFont="1" applyFill="1" applyBorder="1"/>
    <xf numFmtId="0" fontId="59" fillId="3" borderId="101" xfId="0" applyFont="1" applyFill="1" applyBorder="1" applyAlignment="1">
      <alignment horizontal="center"/>
    </xf>
    <xf numFmtId="0" fontId="59" fillId="3" borderId="37" xfId="0" applyFont="1" applyFill="1" applyBorder="1" applyAlignment="1">
      <alignment horizontal="center"/>
    </xf>
    <xf numFmtId="0" fontId="0" fillId="3" borderId="38" xfId="0" applyFont="1" applyFill="1" applyBorder="1"/>
    <xf numFmtId="0" fontId="59" fillId="3" borderId="40" xfId="0" applyFont="1" applyFill="1" applyBorder="1" applyAlignment="1">
      <alignment horizontal="center"/>
    </xf>
    <xf numFmtId="0" fontId="0" fillId="3" borderId="41" xfId="0" applyFont="1" applyFill="1" applyBorder="1"/>
    <xf numFmtId="0" fontId="59" fillId="3" borderId="102" xfId="0" applyFont="1" applyFill="1" applyBorder="1" applyAlignment="1">
      <alignment horizontal="center"/>
    </xf>
    <xf numFmtId="0" fontId="59" fillId="3" borderId="103" xfId="0" applyFont="1" applyFill="1" applyBorder="1" applyAlignment="1">
      <alignment horizontal="center"/>
    </xf>
    <xf numFmtId="0" fontId="0" fillId="3" borderId="103" xfId="0" applyFont="1" applyFill="1" applyBorder="1"/>
    <xf numFmtId="0" fontId="0" fillId="3" borderId="26" xfId="0" applyFont="1" applyFill="1" applyBorder="1" applyAlignment="1">
      <alignment horizontal="center"/>
    </xf>
    <xf numFmtId="0" fontId="0" fillId="3" borderId="26" xfId="0" applyFont="1" applyFill="1" applyBorder="1"/>
    <xf numFmtId="0" fontId="59" fillId="3" borderId="26" xfId="0" applyFont="1" applyFill="1" applyBorder="1" applyAlignment="1">
      <alignment horizontal="center"/>
    </xf>
    <xf numFmtId="0" fontId="0" fillId="0" borderId="27" xfId="0" applyFont="1" applyBorder="1"/>
    <xf numFmtId="0" fontId="73" fillId="4" borderId="104" xfId="0" applyFont="1" applyFill="1" applyBorder="1" applyAlignment="1">
      <alignment horizontal="center"/>
    </xf>
    <xf numFmtId="0" fontId="73" fillId="4" borderId="105" xfId="0" applyFont="1" applyFill="1" applyBorder="1" applyAlignment="1">
      <alignment horizontal="center"/>
    </xf>
    <xf numFmtId="0" fontId="73" fillId="4" borderId="106" xfId="0" applyFont="1" applyFill="1" applyBorder="1" applyAlignment="1">
      <alignment horizontal="center"/>
    </xf>
    <xf numFmtId="0" fontId="74" fillId="0" borderId="107" xfId="0" applyFont="1" applyFill="1" applyBorder="1"/>
    <xf numFmtId="0" fontId="74" fillId="0" borderId="108" xfId="0" applyFont="1" applyFill="1" applyBorder="1"/>
    <xf numFmtId="0" fontId="74" fillId="0" borderId="56" xfId="0" applyFont="1" applyFill="1" applyBorder="1"/>
    <xf numFmtId="0" fontId="26" fillId="0" borderId="56" xfId="0" applyFont="1" applyFill="1" applyBorder="1" applyAlignment="1">
      <alignment horizontal="center"/>
    </xf>
    <xf numFmtId="0" fontId="74" fillId="0" borderId="56" xfId="0" applyFont="1" applyFill="1" applyBorder="1" applyAlignment="1">
      <alignment horizontal="center"/>
    </xf>
    <xf numFmtId="0" fontId="74" fillId="0" borderId="109" xfId="0" applyFont="1" applyFill="1" applyBorder="1"/>
    <xf numFmtId="0" fontId="74" fillId="0" borderId="110" xfId="0" applyFont="1" applyFill="1" applyBorder="1"/>
    <xf numFmtId="0" fontId="18" fillId="12" borderId="111" xfId="0" applyFont="1" applyFill="1" applyBorder="1"/>
    <xf numFmtId="0" fontId="18" fillId="12" borderId="96" xfId="0" applyFont="1" applyFill="1" applyBorder="1"/>
    <xf numFmtId="0" fontId="18" fillId="12" borderId="45" xfId="0" applyFont="1" applyFill="1" applyBorder="1"/>
    <xf numFmtId="0" fontId="18" fillId="12" borderId="0" xfId="0" applyFont="1" applyFill="1" applyBorder="1" applyAlignment="1">
      <alignment horizontal="center"/>
    </xf>
    <xf numFmtId="0" fontId="18" fillId="12" borderId="0" xfId="0" applyFont="1" applyFill="1" applyBorder="1"/>
    <xf numFmtId="0" fontId="18" fillId="12" borderId="46" xfId="0" applyFont="1" applyFill="1" applyBorder="1" applyAlignment="1">
      <alignment horizontal="center"/>
    </xf>
    <xf numFmtId="0" fontId="18" fillId="12" borderId="112" xfId="0" applyFont="1" applyFill="1" applyBorder="1"/>
    <xf numFmtId="0" fontId="28" fillId="3" borderId="113" xfId="0" applyFont="1" applyFill="1" applyBorder="1" applyAlignment="1">
      <alignment horizontal="center"/>
    </xf>
    <xf numFmtId="0" fontId="28" fillId="3" borderId="114" xfId="0" applyFont="1" applyFill="1" applyBorder="1" applyAlignment="1">
      <alignment horizontal="center"/>
    </xf>
    <xf numFmtId="0" fontId="0" fillId="3" borderId="114" xfId="0" applyFill="1" applyBorder="1"/>
    <xf numFmtId="0" fontId="0" fillId="3" borderId="114" xfId="0" applyFill="1" applyBorder="1" applyAlignment="1">
      <alignment horizontal="center"/>
    </xf>
    <xf numFmtId="0" fontId="0" fillId="0" borderId="115" xfId="0" applyBorder="1"/>
    <xf numFmtId="0" fontId="28" fillId="3" borderId="101" xfId="0" applyFont="1" applyFill="1" applyBorder="1" applyAlignment="1">
      <alignment horizontal="center"/>
    </xf>
    <xf numFmtId="0" fontId="28" fillId="3" borderId="40" xfId="0" applyFont="1" applyFill="1" applyBorder="1" applyAlignment="1">
      <alignment horizontal="center"/>
    </xf>
    <xf numFmtId="0" fontId="0" fillId="3" borderId="40" xfId="0" applyFill="1" applyBorder="1"/>
    <xf numFmtId="0" fontId="0" fillId="3" borderId="40" xfId="0" applyFill="1" applyBorder="1" applyAlignment="1">
      <alignment horizontal="center"/>
    </xf>
    <xf numFmtId="0" fontId="0" fillId="0" borderId="116" xfId="0" applyBorder="1"/>
    <xf numFmtId="0" fontId="28" fillId="3" borderId="102" xfId="0" applyFont="1" applyFill="1" applyBorder="1" applyAlignment="1">
      <alignment horizontal="center"/>
    </xf>
    <xf numFmtId="0" fontId="28" fillId="3" borderId="103" xfId="0" applyFont="1" applyFill="1" applyBorder="1" applyAlignment="1">
      <alignment horizontal="center"/>
    </xf>
    <xf numFmtId="0" fontId="0" fillId="3" borderId="103" xfId="0" applyFill="1" applyBorder="1"/>
    <xf numFmtId="0" fontId="0" fillId="3" borderId="103" xfId="0" applyFill="1" applyBorder="1" applyAlignment="1">
      <alignment horizontal="center"/>
    </xf>
    <xf numFmtId="0" fontId="0" fillId="0" borderId="117" xfId="0" applyBorder="1"/>
    <xf numFmtId="0" fontId="0" fillId="6" borderId="118" xfId="0" applyFill="1" applyBorder="1"/>
    <xf numFmtId="0" fontId="0" fillId="6" borderId="119" xfId="0" applyFill="1" applyBorder="1"/>
    <xf numFmtId="0" fontId="0" fillId="6" borderId="119" xfId="0" applyFill="1" applyBorder="1" applyAlignment="1">
      <alignment horizontal="center"/>
    </xf>
    <xf numFmtId="0" fontId="28" fillId="6" borderId="119" xfId="0" applyFont="1" applyFill="1" applyBorder="1" applyAlignment="1">
      <alignment horizontal="center"/>
    </xf>
    <xf numFmtId="0" fontId="0" fillId="6" borderId="120" xfId="0" applyFill="1" applyBorder="1"/>
    <xf numFmtId="0" fontId="28" fillId="3" borderId="121" xfId="0" applyFont="1" applyFill="1" applyBorder="1" applyAlignment="1">
      <alignment horizontal="center"/>
    </xf>
    <xf numFmtId="0" fontId="28" fillId="3" borderId="37" xfId="0" applyFont="1" applyFill="1" applyBorder="1" applyAlignment="1">
      <alignment horizontal="center"/>
    </xf>
    <xf numFmtId="0" fontId="0" fillId="3" borderId="37" xfId="0" applyFill="1" applyBorder="1"/>
    <xf numFmtId="0" fontId="0" fillId="3" borderId="37" xfId="0" applyFill="1" applyBorder="1" applyAlignment="1">
      <alignment horizontal="center"/>
    </xf>
    <xf numFmtId="0" fontId="0" fillId="0" borderId="122" xfId="0" applyBorder="1"/>
    <xf numFmtId="0" fontId="75" fillId="0" borderId="0" xfId="0" applyFont="1" applyAlignment="1">
      <alignment vertical="center"/>
    </xf>
    <xf numFmtId="0" fontId="0" fillId="0" borderId="0" xfId="0" applyAlignment="1">
      <alignment vertical="center"/>
    </xf>
    <xf numFmtId="0" fontId="18" fillId="0" borderId="0" xfId="0" applyFont="1" applyAlignment="1"/>
    <xf numFmtId="0" fontId="76" fillId="0" borderId="0" xfId="0" applyFont="1" applyFill="1" applyAlignment="1">
      <alignment horizontal="center"/>
    </xf>
    <xf numFmtId="0" fontId="49" fillId="0" borderId="0" xfId="0" applyFont="1" applyFill="1" applyAlignment="1">
      <alignment horizontal="center"/>
    </xf>
    <xf numFmtId="0" fontId="49" fillId="12" borderId="0" xfId="0" applyFont="1" applyFill="1" applyAlignment="1">
      <alignment horizontal="center"/>
    </xf>
    <xf numFmtId="0" fontId="49" fillId="2" borderId="0" xfId="0" applyFont="1" applyFill="1"/>
    <xf numFmtId="0" fontId="18" fillId="3" borderId="79" xfId="0" applyFont="1" applyFill="1" applyBorder="1" applyAlignment="1"/>
    <xf numFmtId="0" fontId="18" fillId="3" borderId="123" xfId="0" applyFont="1" applyFill="1" applyBorder="1" applyAlignment="1"/>
    <xf numFmtId="0" fontId="18" fillId="3" borderId="78" xfId="0" applyFont="1" applyFill="1" applyBorder="1" applyAlignment="1"/>
    <xf numFmtId="0" fontId="18" fillId="3" borderId="124" xfId="0" applyFont="1" applyFill="1" applyBorder="1" applyAlignment="1"/>
    <xf numFmtId="0" fontId="18" fillId="3" borderId="125" xfId="0" applyFont="1" applyFill="1" applyBorder="1" applyAlignment="1"/>
    <xf numFmtId="0" fontId="18" fillId="3" borderId="126" xfId="0" applyFont="1" applyFill="1" applyBorder="1" applyAlignment="1"/>
    <xf numFmtId="0" fontId="18" fillId="2" borderId="127" xfId="0" applyFont="1" applyFill="1" applyBorder="1" applyAlignment="1">
      <alignment horizontal="right"/>
    </xf>
    <xf numFmtId="0" fontId="35" fillId="15" borderId="0" xfId="0" applyFont="1" applyFill="1"/>
    <xf numFmtId="0" fontId="0" fillId="15" borderId="0" xfId="0" applyFont="1" applyFill="1"/>
    <xf numFmtId="0" fontId="49" fillId="0" borderId="0" xfId="0" applyFont="1" applyFill="1" applyAlignment="1">
      <alignment horizontal="left"/>
    </xf>
    <xf numFmtId="0" fontId="35" fillId="2" borderId="0" xfId="0" applyFont="1" applyFill="1"/>
    <xf numFmtId="0" fontId="18" fillId="2" borderId="127" xfId="0" applyFont="1" applyFill="1" applyBorder="1" applyAlignment="1"/>
    <xf numFmtId="0" fontId="18" fillId="2" borderId="128" xfId="0" applyFont="1" applyFill="1" applyBorder="1" applyAlignment="1"/>
    <xf numFmtId="0" fontId="18" fillId="15" borderId="0" xfId="0" applyFont="1" applyFill="1" applyBorder="1" applyAlignment="1">
      <alignment horizontal="left"/>
    </xf>
    <xf numFmtId="0" fontId="49" fillId="3" borderId="0" xfId="0" applyFont="1" applyFill="1" applyBorder="1"/>
    <xf numFmtId="0" fontId="77" fillId="3" borderId="129" xfId="0" applyFont="1" applyFill="1" applyBorder="1" applyAlignment="1"/>
    <xf numFmtId="0" fontId="18" fillId="3" borderId="0" xfId="0" applyFont="1" applyFill="1" applyAlignment="1">
      <alignment horizontal="left"/>
    </xf>
    <xf numFmtId="0" fontId="18" fillId="3" borderId="0" xfId="0" applyFont="1" applyFill="1" applyAlignment="1">
      <alignment horizontal="center"/>
    </xf>
    <xf numFmtId="0" fontId="18" fillId="5" borderId="0" xfId="0" applyFont="1" applyFill="1" applyAlignment="1">
      <alignment horizontal="center"/>
    </xf>
    <xf numFmtId="0" fontId="49" fillId="6" borderId="0" xfId="0" quotePrefix="1" applyFont="1" applyFill="1" applyAlignment="1">
      <alignment horizontal="left"/>
    </xf>
    <xf numFmtId="0" fontId="18" fillId="3" borderId="130" xfId="0" applyFont="1" applyFill="1" applyBorder="1" applyAlignment="1">
      <alignment horizontal="right"/>
    </xf>
    <xf numFmtId="0" fontId="18" fillId="3" borderId="131" xfId="0" applyFont="1" applyFill="1" applyBorder="1" applyAlignment="1">
      <alignment horizontal="right"/>
    </xf>
    <xf numFmtId="0" fontId="18" fillId="3" borderId="132" xfId="0" applyFont="1" applyFill="1" applyBorder="1" applyAlignment="1">
      <alignment horizontal="right"/>
    </xf>
    <xf numFmtId="0" fontId="49" fillId="6" borderId="0" xfId="0" applyFont="1" applyFill="1" applyAlignment="1">
      <alignment horizontal="left"/>
    </xf>
    <xf numFmtId="0" fontId="18" fillId="3" borderId="133" xfId="0" applyFont="1" applyFill="1" applyBorder="1" applyAlignment="1">
      <alignment horizontal="right"/>
    </xf>
    <xf numFmtId="0" fontId="18" fillId="3" borderId="125" xfId="0" applyFont="1" applyFill="1" applyBorder="1" applyAlignment="1">
      <alignment horizontal="right"/>
    </xf>
    <xf numFmtId="0" fontId="18" fillId="3" borderId="134" xfId="0" applyFont="1" applyFill="1" applyBorder="1" applyAlignment="1">
      <alignment horizontal="right"/>
    </xf>
    <xf numFmtId="0" fontId="18" fillId="3" borderId="135" xfId="0" applyFont="1" applyFill="1" applyBorder="1" applyAlignment="1">
      <alignment horizontal="right"/>
    </xf>
    <xf numFmtId="0" fontId="18" fillId="3" borderId="136" xfId="0" applyFont="1" applyFill="1" applyBorder="1" applyAlignment="1">
      <alignment horizontal="right"/>
    </xf>
    <xf numFmtId="0" fontId="18" fillId="3" borderId="137" xfId="0" applyFont="1" applyFill="1" applyBorder="1" applyAlignment="1">
      <alignment horizontal="right"/>
    </xf>
    <xf numFmtId="0" fontId="77" fillId="3" borderId="0" xfId="0" applyFont="1" applyFill="1"/>
    <xf numFmtId="0" fontId="77" fillId="3" borderId="0" xfId="0" applyFont="1" applyFill="1" applyBorder="1" applyAlignment="1"/>
    <xf numFmtId="0" fontId="78" fillId="3" borderId="129" xfId="0" applyFont="1" applyFill="1" applyBorder="1" applyAlignment="1">
      <alignment horizontal="left"/>
    </xf>
    <xf numFmtId="0" fontId="10" fillId="4" borderId="0" xfId="0" applyFont="1" applyFill="1" applyAlignment="1">
      <alignment horizontal="left"/>
    </xf>
    <xf numFmtId="0" fontId="79" fillId="4" borderId="0" xfId="0" applyFont="1" applyFill="1"/>
    <xf numFmtId="0" fontId="79" fillId="4" borderId="0" xfId="0" applyFont="1" applyFill="1" applyAlignment="1">
      <alignment horizontal="center"/>
    </xf>
    <xf numFmtId="0" fontId="11" fillId="4" borderId="0" xfId="0" applyFont="1" applyFill="1" applyAlignment="1">
      <alignment horizontal="center" vertical="center"/>
    </xf>
    <xf numFmtId="0" fontId="11" fillId="0" borderId="0" xfId="0" applyFont="1" applyFill="1"/>
    <xf numFmtId="169" fontId="0" fillId="0" borderId="0" xfId="6" applyFont="1"/>
    <xf numFmtId="0" fontId="22" fillId="0" borderId="0" xfId="0" applyFont="1" applyBorder="1"/>
    <xf numFmtId="0" fontId="43" fillId="0" borderId="0" xfId="0" applyFont="1" applyAlignment="1">
      <alignment horizontal="left" vertical="center"/>
    </xf>
    <xf numFmtId="0" fontId="18" fillId="0" borderId="0" xfId="0" applyFont="1" applyFill="1" applyBorder="1"/>
    <xf numFmtId="0" fontId="9" fillId="0" borderId="0" xfId="0" applyFont="1" applyAlignment="1">
      <alignment horizontal="right" vertical="center"/>
    </xf>
    <xf numFmtId="0" fontId="81" fillId="16" borderId="138" xfId="0" applyFont="1" applyFill="1" applyBorder="1" applyAlignment="1">
      <alignment horizontal="left"/>
    </xf>
    <xf numFmtId="0" fontId="81" fillId="16" borderId="139" xfId="0" applyFont="1" applyFill="1" applyBorder="1" applyAlignment="1">
      <alignment horizontal="left"/>
    </xf>
    <xf numFmtId="0" fontId="81" fillId="16" borderId="139" xfId="0" applyFont="1" applyFill="1" applyBorder="1" applyAlignment="1">
      <alignment horizontal="center"/>
    </xf>
    <xf numFmtId="0" fontId="81" fillId="16" borderId="139" xfId="0" applyFont="1" applyFill="1" applyBorder="1" applyAlignment="1">
      <alignment horizontal="right"/>
    </xf>
    <xf numFmtId="0" fontId="81" fillId="0" borderId="0" xfId="0" applyFont="1" applyFill="1" applyBorder="1"/>
    <xf numFmtId="0" fontId="81" fillId="0" borderId="0" xfId="0" applyFont="1" applyFill="1" applyBorder="1" applyAlignment="1">
      <alignment horizontal="center" vertical="center"/>
    </xf>
    <xf numFmtId="169" fontId="81" fillId="0" borderId="0" xfId="6" applyNumberFormat="1" applyFont="1" applyFill="1" applyBorder="1" applyAlignment="1">
      <alignment horizontal="center"/>
    </xf>
    <xf numFmtId="0" fontId="9" fillId="0" borderId="0" xfId="0" applyFont="1" applyAlignment="1">
      <alignment horizontal="center" vertical="center"/>
    </xf>
    <xf numFmtId="0" fontId="0" fillId="0" borderId="0" xfId="0" applyFont="1" applyAlignment="1">
      <alignment horizontal="right" vertical="center"/>
    </xf>
    <xf numFmtId="0" fontId="0" fillId="0" borderId="138" xfId="0" applyFont="1" applyBorder="1" applyAlignment="1">
      <alignment horizontal="left"/>
    </xf>
    <xf numFmtId="0" fontId="0" fillId="0" borderId="139" xfId="0" applyFont="1" applyBorder="1" applyAlignment="1">
      <alignment horizontal="left"/>
    </xf>
    <xf numFmtId="0" fontId="0" fillId="0" borderId="139" xfId="0" applyFont="1" applyBorder="1" applyAlignment="1">
      <alignment horizontal="center"/>
    </xf>
    <xf numFmtId="169" fontId="0" fillId="0" borderId="139" xfId="6" applyNumberFormat="1" applyFont="1" applyBorder="1"/>
    <xf numFmtId="169" fontId="0" fillId="0" borderId="139" xfId="0" applyNumberFormat="1" applyFont="1" applyBorder="1"/>
    <xf numFmtId="0" fontId="0" fillId="0" borderId="0" xfId="0" applyFont="1" applyFill="1" applyBorder="1" applyAlignment="1">
      <alignment horizontal="left"/>
    </xf>
    <xf numFmtId="0" fontId="0" fillId="0" borderId="0" xfId="0" applyFont="1" applyFill="1" applyBorder="1" applyAlignment="1">
      <alignment horizontal="center" vertical="center"/>
    </xf>
    <xf numFmtId="169" fontId="0" fillId="0" borderId="0" xfId="6" applyNumberFormat="1" applyFont="1" applyFill="1" applyBorder="1"/>
    <xf numFmtId="0" fontId="0" fillId="0" borderId="0" xfId="0" applyFont="1" applyFill="1" applyBorder="1"/>
    <xf numFmtId="0" fontId="0" fillId="0" borderId="0" xfId="0" applyFont="1" applyAlignment="1">
      <alignment horizontal="left" vertical="center"/>
    </xf>
    <xf numFmtId="1" fontId="0" fillId="0" borderId="0" xfId="0" applyNumberFormat="1" applyFont="1" applyFill="1" applyBorder="1" applyAlignment="1">
      <alignment horizontal="center" vertical="center"/>
    </xf>
    <xf numFmtId="0" fontId="51" fillId="0" borderId="0" xfId="0" applyFont="1" applyFill="1" applyBorder="1"/>
    <xf numFmtId="0" fontId="4" fillId="0" borderId="140" xfId="0" applyFont="1" applyBorder="1" applyAlignment="1">
      <alignment horizontal="left"/>
    </xf>
    <xf numFmtId="0" fontId="4" fillId="0" borderId="141" xfId="0" applyFont="1" applyBorder="1" applyAlignment="1">
      <alignment horizontal="left"/>
    </xf>
    <xf numFmtId="0" fontId="4" fillId="0" borderId="141" xfId="0" applyFont="1" applyBorder="1" applyAlignment="1">
      <alignment horizontal="center"/>
    </xf>
    <xf numFmtId="0" fontId="4" fillId="0" borderId="141" xfId="0" applyNumberFormat="1" applyFont="1" applyBorder="1"/>
    <xf numFmtId="169" fontId="4" fillId="0" borderId="141" xfId="0" applyNumberFormat="1" applyFont="1" applyBorder="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NumberFormat="1" applyFont="1" applyBorder="1"/>
    <xf numFmtId="169" fontId="4" fillId="0" borderId="0" xfId="0" applyNumberFormat="1" applyFont="1" applyBorder="1"/>
    <xf numFmtId="0" fontId="11" fillId="4" borderId="0" xfId="0" applyFont="1" applyFill="1" applyAlignment="1">
      <alignment horizontal="left"/>
    </xf>
    <xf numFmtId="0" fontId="12" fillId="3" borderId="0" xfId="0" applyFont="1" applyFill="1"/>
    <xf numFmtId="0" fontId="49" fillId="3" borderId="0" xfId="0" applyFont="1" applyFill="1"/>
    <xf numFmtId="0" fontId="49" fillId="3" borderId="0" xfId="0" applyFont="1" applyFill="1" applyAlignment="1">
      <alignment horizontal="left"/>
    </xf>
    <xf numFmtId="0" fontId="72" fillId="3" borderId="0" xfId="0" applyFont="1" applyFill="1" applyAlignment="1">
      <alignment horizontal="center"/>
    </xf>
    <xf numFmtId="0" fontId="12" fillId="5" borderId="0" xfId="0" applyFont="1" applyFill="1" applyAlignment="1">
      <alignment horizontal="center"/>
    </xf>
    <xf numFmtId="0" fontId="12" fillId="2" borderId="0" xfId="0" applyFont="1" applyFill="1" applyAlignment="1">
      <alignment horizontal="center"/>
    </xf>
    <xf numFmtId="0" fontId="49" fillId="0" borderId="0" xfId="0" applyFont="1" applyAlignment="1">
      <alignment horizontal="left"/>
    </xf>
    <xf numFmtId="0" fontId="49" fillId="3" borderId="0" xfId="0" applyFont="1" applyFill="1" applyAlignment="1">
      <alignment horizontal="right"/>
    </xf>
    <xf numFmtId="0" fontId="12" fillId="3" borderId="0" xfId="0" applyFont="1" applyFill="1" applyAlignment="1">
      <alignment horizontal="left"/>
    </xf>
    <xf numFmtId="44" fontId="18" fillId="3" borderId="130" xfId="0" applyNumberFormat="1" applyFont="1" applyFill="1" applyBorder="1" applyAlignment="1">
      <alignment horizontal="left"/>
    </xf>
    <xf numFmtId="44" fontId="18" fillId="3" borderId="131" xfId="0" applyNumberFormat="1" applyFont="1" applyFill="1" applyBorder="1" applyAlignment="1">
      <alignment horizontal="left"/>
    </xf>
    <xf numFmtId="44" fontId="18" fillId="3" borderId="132" xfId="0" applyNumberFormat="1" applyFont="1" applyFill="1" applyBorder="1" applyAlignment="1">
      <alignment horizontal="left"/>
    </xf>
    <xf numFmtId="44" fontId="18" fillId="3" borderId="0" xfId="0" applyNumberFormat="1" applyFont="1" applyFill="1"/>
    <xf numFmtId="44" fontId="18" fillId="3" borderId="0" xfId="0" applyNumberFormat="1" applyFont="1" applyFill="1" applyAlignment="1">
      <alignment horizontal="left"/>
    </xf>
    <xf numFmtId="44" fontId="49" fillId="3" borderId="0" xfId="0" applyNumberFormat="1" applyFont="1" applyFill="1"/>
    <xf numFmtId="44" fontId="18" fillId="3" borderId="133" xfId="0" applyNumberFormat="1" applyFont="1" applyFill="1" applyBorder="1" applyAlignment="1">
      <alignment horizontal="left"/>
    </xf>
    <xf numFmtId="44" fontId="18" fillId="3" borderId="125" xfId="0" applyNumberFormat="1" applyFont="1" applyFill="1" applyBorder="1" applyAlignment="1">
      <alignment horizontal="left"/>
    </xf>
    <xf numFmtId="44" fontId="18" fillId="3" borderId="134" xfId="0" applyNumberFormat="1" applyFont="1" applyFill="1" applyBorder="1" applyAlignment="1">
      <alignment horizontal="left"/>
    </xf>
    <xf numFmtId="0" fontId="19" fillId="0" borderId="0" xfId="0" applyFont="1" applyAlignment="1">
      <alignment horizontal="center"/>
    </xf>
    <xf numFmtId="44" fontId="19" fillId="3" borderId="0" xfId="0" applyNumberFormat="1" applyFont="1" applyFill="1" applyAlignment="1">
      <alignment horizontal="center"/>
    </xf>
    <xf numFmtId="44" fontId="49" fillId="2" borderId="142" xfId="0" applyNumberFormat="1" applyFont="1" applyFill="1" applyBorder="1" applyAlignment="1">
      <alignment horizontal="left"/>
    </xf>
    <xf numFmtId="44" fontId="49" fillId="2" borderId="142" xfId="0" applyNumberFormat="1" applyFont="1" applyFill="1" applyBorder="1"/>
    <xf numFmtId="44" fontId="49" fillId="2" borderId="0" xfId="0" applyNumberFormat="1" applyFont="1" applyFill="1"/>
    <xf numFmtId="44" fontId="49" fillId="5" borderId="0" xfId="0" applyNumberFormat="1" applyFont="1" applyFill="1"/>
    <xf numFmtId="44" fontId="77" fillId="3" borderId="0" xfId="0" applyNumberFormat="1" applyFont="1" applyFill="1" applyAlignment="1">
      <alignment horizontal="left"/>
    </xf>
    <xf numFmtId="44" fontId="77" fillId="3" borderId="0" xfId="0" applyNumberFormat="1" applyFont="1" applyFill="1"/>
    <xf numFmtId="44" fontId="78" fillId="3" borderId="0" xfId="0" applyNumberFormat="1" applyFont="1" applyFill="1" applyAlignment="1">
      <alignment horizontal="left"/>
    </xf>
    <xf numFmtId="44" fontId="18" fillId="3" borderId="0" xfId="0" applyNumberFormat="1" applyFont="1" applyFill="1" applyAlignment="1">
      <alignment horizontal="center"/>
    </xf>
    <xf numFmtId="44" fontId="49" fillId="3" borderId="0" xfId="0" applyNumberFormat="1" applyFont="1" applyFill="1" applyAlignment="1">
      <alignment horizontal="left"/>
    </xf>
    <xf numFmtId="44" fontId="49" fillId="3" borderId="0" xfId="0" applyNumberFormat="1" applyFont="1" applyFill="1" applyAlignment="1">
      <alignment horizontal="center"/>
    </xf>
    <xf numFmtId="0" fontId="49" fillId="0" borderId="0" xfId="0" applyFont="1" applyAlignment="1">
      <alignment horizontal="center"/>
    </xf>
    <xf numFmtId="44" fontId="49" fillId="5" borderId="0" xfId="0" applyNumberFormat="1" applyFont="1" applyFill="1" applyAlignment="1">
      <alignment horizontal="left"/>
    </xf>
    <xf numFmtId="44" fontId="49" fillId="2" borderId="0" xfId="0" applyNumberFormat="1" applyFont="1" applyFill="1" applyAlignment="1">
      <alignment horizontal="left"/>
    </xf>
    <xf numFmtId="0" fontId="0" fillId="3" borderId="143" xfId="0" applyFont="1" applyFill="1" applyBorder="1"/>
    <xf numFmtId="0" fontId="82" fillId="3" borderId="143" xfId="0" applyFont="1" applyFill="1" applyBorder="1" applyAlignment="1">
      <alignment horizontal="center"/>
    </xf>
    <xf numFmtId="0" fontId="0" fillId="3" borderId="143" xfId="0" applyFont="1" applyFill="1" applyBorder="1" applyAlignment="1">
      <alignment horizontal="left"/>
    </xf>
    <xf numFmtId="0" fontId="83" fillId="0" borderId="0" xfId="0" applyFont="1" applyAlignment="1">
      <alignment vertical="center"/>
    </xf>
    <xf numFmtId="0" fontId="49" fillId="3" borderId="0" xfId="0" applyFont="1" applyFill="1" applyAlignment="1">
      <alignment horizontal="center"/>
    </xf>
    <xf numFmtId="44" fontId="49" fillId="3" borderId="142" xfId="0" applyNumberFormat="1" applyFont="1" applyFill="1" applyBorder="1" applyAlignment="1">
      <alignment horizontal="left"/>
    </xf>
    <xf numFmtId="43" fontId="49" fillId="2" borderId="0" xfId="0" applyNumberFormat="1" applyFont="1" applyFill="1"/>
    <xf numFmtId="43" fontId="49" fillId="5" borderId="0" xfId="0" applyNumberFormat="1" applyFont="1" applyFill="1"/>
    <xf numFmtId="0" fontId="77" fillId="3" borderId="0" xfId="0" applyFont="1" applyFill="1" applyAlignment="1">
      <alignment horizontal="right"/>
    </xf>
    <xf numFmtId="44" fontId="49" fillId="5" borderId="127" xfId="0" applyNumberFormat="1" applyFont="1" applyFill="1" applyBorder="1" applyAlignment="1">
      <alignment horizontal="left"/>
    </xf>
    <xf numFmtId="44" fontId="64" fillId="0" borderId="0" xfId="0" applyNumberFormat="1" applyFont="1"/>
    <xf numFmtId="0" fontId="10" fillId="17" borderId="0" xfId="0" applyFont="1" applyFill="1"/>
    <xf numFmtId="0" fontId="71" fillId="17" borderId="0" xfId="0" applyFont="1" applyFill="1"/>
    <xf numFmtId="0" fontId="84" fillId="0" borderId="60" xfId="0" applyFont="1" applyFill="1" applyBorder="1"/>
    <xf numFmtId="0" fontId="85" fillId="6" borderId="65" xfId="0" applyFont="1" applyFill="1" applyBorder="1"/>
    <xf numFmtId="0" fontId="84" fillId="6" borderId="144" xfId="0" applyFont="1" applyFill="1" applyBorder="1"/>
    <xf numFmtId="0" fontId="85" fillId="6" borderId="144" xfId="0" applyFont="1" applyFill="1" applyBorder="1"/>
    <xf numFmtId="0" fontId="84" fillId="6" borderId="145" xfId="0" applyFont="1" applyFill="1" applyBorder="1"/>
    <xf numFmtId="0" fontId="84" fillId="0" borderId="0" xfId="0" applyFont="1"/>
    <xf numFmtId="0" fontId="18" fillId="0" borderId="60" xfId="0" applyFont="1" applyFill="1" applyBorder="1"/>
    <xf numFmtId="0" fontId="86" fillId="0" borderId="146" xfId="0" applyFont="1" applyBorder="1"/>
    <xf numFmtId="0" fontId="19" fillId="0" borderId="147" xfId="0" applyFont="1" applyBorder="1" applyAlignment="1"/>
    <xf numFmtId="0" fontId="19" fillId="0" borderId="148" xfId="0" applyFont="1" applyBorder="1" applyAlignment="1"/>
    <xf numFmtId="0" fontId="18" fillId="0" borderId="146" xfId="0" applyFont="1" applyBorder="1"/>
    <xf numFmtId="0" fontId="18" fillId="0" borderId="147" xfId="0" applyFont="1" applyBorder="1"/>
    <xf numFmtId="0" fontId="18" fillId="0" borderId="148" xfId="7" applyNumberFormat="1" applyFont="1" applyBorder="1"/>
    <xf numFmtId="0" fontId="86" fillId="0" borderId="149" xfId="0" applyFont="1" applyBorder="1"/>
    <xf numFmtId="0" fontId="19" fillId="0" borderId="150" xfId="0" applyFont="1" applyBorder="1"/>
    <xf numFmtId="0" fontId="18" fillId="5" borderId="151" xfId="0" applyNumberFormat="1" applyFont="1" applyFill="1" applyBorder="1"/>
    <xf numFmtId="0" fontId="23" fillId="0" borderId="0" xfId="0" applyFont="1" applyFill="1" applyAlignment="1">
      <alignment horizontal="center" vertical="center"/>
    </xf>
    <xf numFmtId="0" fontId="60" fillId="0" borderId="0" xfId="0" applyFont="1"/>
    <xf numFmtId="44" fontId="18" fillId="18" borderId="0" xfId="3" applyFont="1" applyFill="1"/>
    <xf numFmtId="0" fontId="87" fillId="0" borderId="0" xfId="0" applyFont="1" applyFill="1"/>
    <xf numFmtId="0" fontId="88" fillId="0" borderId="0" xfId="0" applyFont="1" applyFill="1" applyBorder="1"/>
    <xf numFmtId="0" fontId="67" fillId="0" borderId="28" xfId="0" applyFont="1" applyBorder="1" applyAlignment="1">
      <alignment horizontal="center"/>
    </xf>
    <xf numFmtId="0" fontId="85" fillId="6" borderId="152" xfId="0" applyFont="1" applyFill="1" applyBorder="1"/>
    <xf numFmtId="0" fontId="12" fillId="0" borderId="153" xfId="0" applyFont="1" applyBorder="1"/>
    <xf numFmtId="0" fontId="12" fillId="0" borderId="147" xfId="0" applyFont="1" applyBorder="1"/>
    <xf numFmtId="0" fontId="12" fillId="0" borderId="148" xfId="0" applyFont="1" applyBorder="1"/>
    <xf numFmtId="0" fontId="86" fillId="0" borderId="153" xfId="0" applyFont="1" applyBorder="1"/>
    <xf numFmtId="0" fontId="18" fillId="0" borderId="153" xfId="0" applyFont="1" applyBorder="1"/>
    <xf numFmtId="0" fontId="86" fillId="0" borderId="154" xfId="0" applyFont="1" applyBorder="1"/>
    <xf numFmtId="0" fontId="89" fillId="0" borderId="0" xfId="0" applyFont="1"/>
    <xf numFmtId="173" fontId="89" fillId="0" borderId="0" xfId="0" applyNumberFormat="1" applyFont="1"/>
    <xf numFmtId="0" fontId="18" fillId="18" borderId="0" xfId="0" quotePrefix="1" applyFont="1" applyFill="1"/>
    <xf numFmtId="9" fontId="0" fillId="0" borderId="0" xfId="0" applyNumberFormat="1" applyFont="1" applyAlignment="1">
      <alignment horizontal="right"/>
    </xf>
    <xf numFmtId="170" fontId="59" fillId="0" borderId="0" xfId="0" applyNumberFormat="1" applyFont="1"/>
    <xf numFmtId="0" fontId="90" fillId="0" borderId="0" xfId="0" applyFont="1"/>
    <xf numFmtId="0" fontId="8" fillId="3" borderId="0" xfId="0" applyFont="1" applyFill="1" applyBorder="1" applyAlignment="1">
      <alignment horizontal="center" vertical="center"/>
    </xf>
    <xf numFmtId="0" fontId="10" fillId="4" borderId="0" xfId="0" applyFont="1" applyFill="1" applyBorder="1"/>
    <xf numFmtId="0" fontId="46" fillId="4" borderId="0" xfId="0" applyFont="1" applyFill="1" applyBorder="1"/>
    <xf numFmtId="0" fontId="35" fillId="4" borderId="0" xfId="0" applyFont="1" applyFill="1" applyBorder="1"/>
    <xf numFmtId="0" fontId="14" fillId="0" borderId="0" xfId="0" applyFont="1" applyFill="1" applyBorder="1"/>
    <xf numFmtId="0" fontId="78" fillId="0" borderId="0" xfId="0" applyFont="1" applyFill="1"/>
    <xf numFmtId="0" fontId="91" fillId="0" borderId="0" xfId="0" applyFont="1" applyFill="1" applyBorder="1"/>
    <xf numFmtId="0" fontId="12" fillId="0" borderId="0" xfId="0" applyFont="1" applyFill="1" applyAlignment="1">
      <alignment horizontal="right"/>
    </xf>
    <xf numFmtId="0" fontId="12" fillId="0" borderId="0" xfId="0" applyFont="1" applyFill="1" applyBorder="1"/>
    <xf numFmtId="0" fontId="33" fillId="0" borderId="0" xfId="0" applyFont="1" applyBorder="1"/>
    <xf numFmtId="0" fontId="59" fillId="0" borderId="0" xfId="0" applyFont="1" applyBorder="1" applyAlignment="1">
      <alignment horizontal="right"/>
    </xf>
    <xf numFmtId="174" fontId="59" fillId="10" borderId="0" xfId="8" applyNumberFormat="1" applyFont="1" applyFill="1" applyBorder="1" applyProtection="1">
      <protection locked="0"/>
    </xf>
    <xf numFmtId="175" fontId="59" fillId="12" borderId="0" xfId="0" applyNumberFormat="1" applyFont="1" applyFill="1" applyBorder="1" applyProtection="1">
      <protection locked="0"/>
    </xf>
    <xf numFmtId="0" fontId="66" fillId="0" borderId="0" xfId="0" applyFont="1" applyAlignment="1">
      <alignment horizontal="center"/>
    </xf>
    <xf numFmtId="0" fontId="34" fillId="0" borderId="0" xfId="0" applyFont="1" applyBorder="1"/>
    <xf numFmtId="2" fontId="87" fillId="0" borderId="56" xfId="0" applyNumberFormat="1" applyFont="1" applyFill="1" applyBorder="1" applyAlignment="1">
      <alignment horizontal="center"/>
    </xf>
    <xf numFmtId="0" fontId="59" fillId="0" borderId="155" xfId="0" applyFont="1" applyFill="1" applyBorder="1"/>
    <xf numFmtId="0" fontId="59" fillId="0" borderId="156" xfId="0" applyFont="1" applyFill="1" applyBorder="1" applyAlignment="1">
      <alignment horizontal="center"/>
    </xf>
    <xf numFmtId="0" fontId="59" fillId="10" borderId="156" xfId="0" applyFont="1" applyFill="1" applyBorder="1" applyAlignment="1">
      <alignment horizontal="center"/>
    </xf>
    <xf numFmtId="0" fontId="59" fillId="12" borderId="156" xfId="0" applyFont="1" applyFill="1" applyBorder="1" applyAlignment="1">
      <alignment horizontal="center"/>
    </xf>
    <xf numFmtId="0" fontId="59" fillId="19" borderId="156" xfId="0" applyFont="1" applyFill="1" applyBorder="1" applyAlignment="1">
      <alignment horizontal="center"/>
    </xf>
    <xf numFmtId="0" fontId="59" fillId="3" borderId="157" xfId="0" applyFont="1" applyFill="1" applyBorder="1" applyAlignment="1">
      <alignment horizontal="center"/>
    </xf>
    <xf numFmtId="0" fontId="59" fillId="0" borderId="158" xfId="0" applyFont="1" applyFill="1" applyBorder="1"/>
    <xf numFmtId="0" fontId="59" fillId="0" borderId="159" xfId="0" applyFont="1" applyFill="1" applyBorder="1" applyAlignment="1">
      <alignment horizontal="center"/>
    </xf>
    <xf numFmtId="0" fontId="59" fillId="10" borderId="159" xfId="0" applyFont="1" applyFill="1" applyBorder="1" applyAlignment="1">
      <alignment horizontal="center"/>
    </xf>
    <xf numFmtId="9" fontId="59" fillId="12" borderId="159" xfId="0" applyNumberFormat="1" applyFont="1" applyFill="1" applyBorder="1" applyAlignment="1">
      <alignment horizontal="center"/>
    </xf>
    <xf numFmtId="0" fontId="59" fillId="19" borderId="159" xfId="0" applyFont="1" applyFill="1" applyBorder="1" applyAlignment="1">
      <alignment horizontal="center"/>
    </xf>
    <xf numFmtId="0" fontId="59" fillId="3" borderId="160" xfId="0" applyFont="1" applyFill="1" applyBorder="1" applyAlignment="1">
      <alignment horizontal="center"/>
    </xf>
    <xf numFmtId="0" fontId="59" fillId="0" borderId="161" xfId="0" applyFont="1" applyFill="1" applyBorder="1"/>
    <xf numFmtId="1" fontId="12" fillId="0" borderId="162" xfId="0" applyNumberFormat="1" applyFont="1" applyFill="1" applyBorder="1" applyAlignment="1" applyProtection="1">
      <alignment horizontal="center"/>
      <protection locked="0"/>
    </xf>
    <xf numFmtId="2" fontId="12" fillId="0" borderId="162" xfId="0" applyNumberFormat="1" applyFont="1" applyBorder="1" applyAlignment="1">
      <alignment horizontal="center"/>
    </xf>
    <xf numFmtId="2" fontId="12" fillId="10" borderId="163" xfId="0" applyNumberFormat="1" applyFont="1" applyFill="1" applyBorder="1" applyAlignment="1">
      <alignment horizontal="center"/>
    </xf>
    <xf numFmtId="1" fontId="12" fillId="0" borderId="40" xfId="0" applyNumberFormat="1" applyFont="1" applyFill="1" applyBorder="1" applyAlignment="1" applyProtection="1">
      <alignment horizontal="center"/>
      <protection locked="0"/>
    </xf>
    <xf numFmtId="2" fontId="12" fillId="0" borderId="40" xfId="0" applyNumberFormat="1" applyFont="1" applyBorder="1" applyAlignment="1">
      <alignment horizontal="center"/>
    </xf>
    <xf numFmtId="2" fontId="12" fillId="10" borderId="164" xfId="0" applyNumberFormat="1" applyFont="1" applyFill="1" applyBorder="1" applyAlignment="1">
      <alignment horizontal="center"/>
    </xf>
    <xf numFmtId="1" fontId="12" fillId="0" borderId="40" xfId="0" applyNumberFormat="1" applyFont="1" applyFill="1" applyBorder="1" applyAlignment="1">
      <alignment horizontal="center"/>
    </xf>
    <xf numFmtId="0" fontId="93" fillId="0" borderId="2" xfId="0" applyFont="1" applyFill="1" applyBorder="1"/>
    <xf numFmtId="4" fontId="13" fillId="20" borderId="165" xfId="8" applyNumberFormat="1" applyFont="1" applyFill="1" applyBorder="1" applyAlignment="1">
      <alignment horizontal="center"/>
    </xf>
    <xf numFmtId="0" fontId="14" fillId="0" borderId="0" xfId="0" applyFont="1" applyBorder="1"/>
    <xf numFmtId="0" fontId="13" fillId="0" borderId="0" xfId="0" applyFont="1" applyBorder="1"/>
    <xf numFmtId="174" fontId="12" fillId="10" borderId="0" xfId="8" applyNumberFormat="1" applyFont="1" applyFill="1" applyBorder="1" applyProtection="1">
      <protection locked="0"/>
    </xf>
    <xf numFmtId="9" fontId="66" fillId="21" borderId="0" xfId="4" applyFont="1" applyFill="1" applyBorder="1"/>
    <xf numFmtId="175" fontId="12" fillId="5" borderId="0" xfId="0" applyNumberFormat="1" applyFont="1" applyFill="1" applyBorder="1" applyProtection="1">
      <protection locked="0"/>
    </xf>
    <xf numFmtId="0" fontId="86" fillId="0" borderId="0" xfId="0" applyFont="1" applyBorder="1"/>
    <xf numFmtId="0" fontId="12" fillId="0" borderId="166" xfId="0" applyFont="1" applyBorder="1"/>
    <xf numFmtId="165" fontId="12" fillId="0" borderId="166" xfId="0" applyNumberFormat="1" applyFont="1" applyBorder="1"/>
    <xf numFmtId="0" fontId="59" fillId="0" borderId="167" xfId="0" applyFont="1" applyFill="1" applyBorder="1"/>
    <xf numFmtId="0" fontId="59" fillId="0" borderId="168" xfId="0" applyFont="1" applyFill="1" applyBorder="1" applyAlignment="1">
      <alignment horizontal="center"/>
    </xf>
    <xf numFmtId="0" fontId="59" fillId="10" borderId="168" xfId="0" applyFont="1" applyFill="1" applyBorder="1" applyAlignment="1">
      <alignment horizontal="center"/>
    </xf>
    <xf numFmtId="9" fontId="59" fillId="12" borderId="168" xfId="0" applyNumberFormat="1" applyFont="1" applyFill="1" applyBorder="1" applyAlignment="1">
      <alignment horizontal="center"/>
    </xf>
    <xf numFmtId="0" fontId="59" fillId="19" borderId="168" xfId="0" applyFont="1" applyFill="1" applyBorder="1" applyAlignment="1">
      <alignment horizontal="center"/>
    </xf>
    <xf numFmtId="0" fontId="59" fillId="3" borderId="169" xfId="0" applyFont="1" applyFill="1" applyBorder="1" applyAlignment="1">
      <alignment horizontal="center"/>
    </xf>
    <xf numFmtId="0" fontId="93" fillId="0" borderId="170" xfId="0" applyFont="1" applyFill="1" applyBorder="1"/>
    <xf numFmtId="0" fontId="94" fillId="0" borderId="0" xfId="0" applyFont="1"/>
    <xf numFmtId="0" fontId="94" fillId="0" borderId="0" xfId="0" applyFont="1" applyAlignment="1"/>
    <xf numFmtId="0" fontId="13" fillId="0" borderId="0" xfId="0" applyFont="1" applyAlignment="1"/>
    <xf numFmtId="0" fontId="95" fillId="3" borderId="171" xfId="0" applyFont="1" applyFill="1" applyBorder="1" applyAlignment="1">
      <alignment horizontal="center"/>
    </xf>
    <xf numFmtId="0" fontId="0" fillId="0" borderId="0" xfId="0" applyAlignment="1">
      <alignment horizontal="left"/>
    </xf>
    <xf numFmtId="0" fontId="96" fillId="3" borderId="172" xfId="0" applyFont="1" applyFill="1" applyBorder="1" applyAlignment="1">
      <alignment horizontal="center"/>
    </xf>
    <xf numFmtId="0" fontId="96" fillId="3" borderId="173" xfId="0" applyFont="1" applyFill="1" applyBorder="1" applyAlignment="1">
      <alignment horizontal="center"/>
    </xf>
    <xf numFmtId="0" fontId="96" fillId="3" borderId="174" xfId="0" applyFont="1" applyFill="1" applyBorder="1" applyAlignment="1">
      <alignment horizontal="center"/>
    </xf>
    <xf numFmtId="0" fontId="0" fillId="3" borderId="0" xfId="0" applyFill="1"/>
    <xf numFmtId="0" fontId="0" fillId="0" borderId="175" xfId="0" applyBorder="1" applyAlignment="1">
      <alignment horizontal="center"/>
    </xf>
    <xf numFmtId="0" fontId="0" fillId="0" borderId="176" xfId="0" applyBorder="1" applyAlignment="1">
      <alignment horizontal="center"/>
    </xf>
    <xf numFmtId="0" fontId="97" fillId="0" borderId="176" xfId="0" applyFont="1" applyBorder="1" applyAlignment="1">
      <alignment horizontal="center"/>
    </xf>
    <xf numFmtId="0" fontId="97" fillId="0" borderId="177" xfId="0" applyFont="1" applyBorder="1" applyAlignment="1">
      <alignment horizontal="center"/>
    </xf>
    <xf numFmtId="176" fontId="0" fillId="0" borderId="178" xfId="0" applyNumberFormat="1" applyBorder="1"/>
    <xf numFmtId="176" fontId="0" fillId="0" borderId="179" xfId="0" applyNumberFormat="1" applyBorder="1"/>
    <xf numFmtId="176" fontId="0" fillId="0" borderId="180" xfId="0" applyNumberFormat="1" applyBorder="1"/>
    <xf numFmtId="176" fontId="0" fillId="0" borderId="41" xfId="0" applyNumberFormat="1" applyBorder="1"/>
    <xf numFmtId="176" fontId="0" fillId="0" borderId="181" xfId="0" applyNumberFormat="1" applyBorder="1"/>
    <xf numFmtId="176" fontId="0" fillId="0" borderId="39" xfId="0" applyNumberFormat="1" applyBorder="1"/>
    <xf numFmtId="176" fontId="0" fillId="0" borderId="182" xfId="0" applyNumberFormat="1" applyBorder="1"/>
    <xf numFmtId="176" fontId="0" fillId="0" borderId="183" xfId="0" applyNumberFormat="1" applyBorder="1"/>
    <xf numFmtId="176" fontId="0" fillId="0" borderId="184" xfId="0" applyNumberFormat="1" applyBorder="1"/>
    <xf numFmtId="176" fontId="98" fillId="6" borderId="0" xfId="0" applyNumberFormat="1" applyFont="1" applyFill="1"/>
    <xf numFmtId="0" fontId="0" fillId="0" borderId="171" xfId="0" applyFont="1" applyBorder="1" applyAlignment="1">
      <alignment horizontal="center"/>
    </xf>
    <xf numFmtId="176" fontId="0" fillId="0" borderId="0" xfId="0" applyNumberFormat="1"/>
    <xf numFmtId="0" fontId="97" fillId="0" borderId="175" xfId="0" applyFont="1" applyBorder="1" applyAlignment="1">
      <alignment horizontal="center"/>
    </xf>
    <xf numFmtId="176" fontId="12" fillId="0" borderId="0" xfId="0" applyNumberFormat="1" applyFont="1"/>
    <xf numFmtId="0" fontId="35" fillId="0" borderId="185" xfId="0" applyFont="1" applyBorder="1" applyAlignment="1">
      <alignment horizontal="center"/>
    </xf>
    <xf numFmtId="0" fontId="35" fillId="0" borderId="0" xfId="0" applyFont="1" applyAlignment="1">
      <alignment horizontal="center"/>
    </xf>
    <xf numFmtId="0" fontId="0" fillId="0" borderId="0" xfId="0" applyFont="1" applyAlignment="1">
      <alignment horizontal="right"/>
    </xf>
    <xf numFmtId="176" fontId="76" fillId="12" borderId="0" xfId="0" applyNumberFormat="1" applyFont="1" applyFill="1"/>
    <xf numFmtId="0" fontId="0" fillId="0" borderId="49" xfId="0" applyFill="1" applyBorder="1" applyAlignment="1"/>
    <xf numFmtId="176" fontId="0" fillId="10" borderId="0" xfId="0" applyNumberFormat="1" applyFill="1"/>
    <xf numFmtId="0" fontId="0" fillId="10" borderId="49" xfId="0" applyFill="1" applyBorder="1" applyAlignment="1"/>
    <xf numFmtId="0" fontId="0" fillId="0" borderId="0" xfId="0" applyFont="1" applyFill="1" applyAlignment="1">
      <alignment horizontal="center" vertical="center"/>
    </xf>
    <xf numFmtId="0" fontId="0" fillId="0" borderId="143" xfId="0" applyFont="1" applyFill="1" applyBorder="1"/>
    <xf numFmtId="0" fontId="0" fillId="0" borderId="143" xfId="0" applyFill="1" applyBorder="1" applyAlignment="1">
      <alignment horizontal="center"/>
    </xf>
    <xf numFmtId="176" fontId="0" fillId="0" borderId="143" xfId="0" applyNumberFormat="1" applyFill="1" applyBorder="1"/>
    <xf numFmtId="0" fontId="0" fillId="0" borderId="143" xfId="0" applyFill="1" applyBorder="1"/>
    <xf numFmtId="176" fontId="0" fillId="0" borderId="0" xfId="0" applyNumberFormat="1" applyFill="1" applyBorder="1"/>
    <xf numFmtId="0" fontId="99" fillId="0" borderId="186" xfId="0" applyFont="1" applyBorder="1" applyAlignment="1">
      <alignment horizontal="center"/>
    </xf>
    <xf numFmtId="0" fontId="98" fillId="0" borderId="176" xfId="0" applyFont="1" applyBorder="1" applyAlignment="1">
      <alignment horizontal="center"/>
    </xf>
    <xf numFmtId="0" fontId="98" fillId="0" borderId="177" xfId="0" applyFont="1" applyBorder="1" applyAlignment="1">
      <alignment horizontal="center"/>
    </xf>
    <xf numFmtId="176" fontId="28" fillId="6" borderId="0" xfId="0" applyNumberFormat="1" applyFont="1" applyFill="1"/>
    <xf numFmtId="176" fontId="100" fillId="0" borderId="0" xfId="0" applyNumberFormat="1" applyFont="1" applyAlignment="1">
      <alignment horizontal="center"/>
    </xf>
    <xf numFmtId="0" fontId="101" fillId="3" borderId="3" xfId="0" applyFont="1" applyFill="1" applyBorder="1" applyAlignment="1">
      <alignment horizontal="center" vertical="center"/>
    </xf>
    <xf numFmtId="0" fontId="102" fillId="0" borderId="0" xfId="0" applyFont="1" applyAlignment="1"/>
    <xf numFmtId="0" fontId="0" fillId="0" borderId="0" xfId="0" applyFont="1" applyAlignment="1"/>
    <xf numFmtId="0" fontId="72" fillId="3" borderId="0" xfId="0" applyFont="1" applyFill="1" applyAlignment="1"/>
    <xf numFmtId="0" fontId="72" fillId="3" borderId="0" xfId="0" applyFont="1" applyFill="1" applyAlignment="1">
      <alignment horizontal="center"/>
    </xf>
    <xf numFmtId="0" fontId="61" fillId="0" borderId="0" xfId="0" applyFont="1" applyAlignment="1">
      <alignment horizontal="center"/>
    </xf>
    <xf numFmtId="0" fontId="103" fillId="0" borderId="0" xfId="0" applyFont="1" applyAlignment="1"/>
    <xf numFmtId="176" fontId="0" fillId="0" borderId="178" xfId="0" applyNumberFormat="1" applyFont="1" applyBorder="1"/>
    <xf numFmtId="176" fontId="0" fillId="0" borderId="179" xfId="0" applyNumberFormat="1" applyFont="1" applyBorder="1"/>
    <xf numFmtId="176" fontId="0" fillId="0" borderId="180" xfId="0" applyNumberFormat="1" applyFont="1" applyBorder="1"/>
    <xf numFmtId="176" fontId="0" fillId="0" borderId="41" xfId="0" applyNumberFormat="1" applyFont="1" applyBorder="1"/>
    <xf numFmtId="176" fontId="0" fillId="0" borderId="181" xfId="0" applyNumberFormat="1" applyFont="1" applyBorder="1"/>
    <xf numFmtId="176" fontId="0" fillId="0" borderId="39" xfId="0" applyNumberFormat="1" applyFont="1" applyBorder="1"/>
    <xf numFmtId="176" fontId="0" fillId="0" borderId="182" xfId="0" applyNumberFormat="1" applyFont="1" applyBorder="1"/>
    <xf numFmtId="176" fontId="0" fillId="0" borderId="183" xfId="0" applyNumberFormat="1" applyFont="1" applyBorder="1"/>
    <xf numFmtId="176" fontId="0" fillId="0" borderId="184" xfId="0" applyNumberFormat="1" applyFont="1" applyBorder="1"/>
    <xf numFmtId="176" fontId="59" fillId="10" borderId="0" xfId="0" applyNumberFormat="1" applyFont="1" applyFill="1"/>
    <xf numFmtId="176" fontId="59" fillId="5" borderId="0" xfId="0" applyNumberFormat="1" applyFont="1" applyFill="1"/>
    <xf numFmtId="176" fontId="0" fillId="0" borderId="0" xfId="0" applyNumberFormat="1" applyFont="1"/>
    <xf numFmtId="0" fontId="66" fillId="0" borderId="0" xfId="0" applyFont="1" applyFill="1"/>
    <xf numFmtId="0" fontId="66" fillId="0" borderId="0" xfId="0" applyFont="1"/>
    <xf numFmtId="169" fontId="59" fillId="10" borderId="0" xfId="9" applyFont="1" applyFill="1"/>
    <xf numFmtId="176" fontId="59" fillId="0" borderId="0" xfId="0" applyNumberFormat="1" applyFont="1" applyFill="1"/>
    <xf numFmtId="176" fontId="104" fillId="0" borderId="0" xfId="0" applyNumberFormat="1" applyFont="1" applyFill="1"/>
    <xf numFmtId="169" fontId="66" fillId="0" borderId="0" xfId="9" applyFont="1" applyAlignment="1">
      <alignment horizontal="center"/>
    </xf>
    <xf numFmtId="176" fontId="59" fillId="0" borderId="0" xfId="0" applyNumberFormat="1" applyFont="1" applyFill="1" applyAlignment="1">
      <alignment horizontal="center"/>
    </xf>
    <xf numFmtId="0" fontId="72" fillId="3" borderId="0" xfId="0" applyFont="1" applyFill="1" applyAlignment="1">
      <alignment horizontal="left"/>
    </xf>
    <xf numFmtId="0" fontId="72" fillId="3" borderId="171" xfId="0" applyFont="1" applyFill="1" applyBorder="1" applyAlignment="1">
      <alignment horizontal="center"/>
    </xf>
    <xf numFmtId="0" fontId="72" fillId="3" borderId="187" xfId="0" applyFont="1" applyFill="1" applyBorder="1" applyAlignment="1">
      <alignment horizontal="center"/>
    </xf>
    <xf numFmtId="0" fontId="0" fillId="0" borderId="175" xfId="0" applyFont="1" applyBorder="1" applyAlignment="1">
      <alignment horizontal="center" textRotation="45"/>
    </xf>
    <xf numFmtId="0" fontId="0" fillId="0" borderId="176" xfId="0" applyFont="1" applyBorder="1" applyAlignment="1">
      <alignment horizontal="center" textRotation="45"/>
    </xf>
    <xf numFmtId="0" fontId="61" fillId="0" borderId="176" xfId="0" applyFont="1" applyBorder="1" applyAlignment="1">
      <alignment horizontal="center" textRotation="45"/>
    </xf>
    <xf numFmtId="0" fontId="61" fillId="0" borderId="177" xfId="0" applyFont="1" applyBorder="1" applyAlignment="1">
      <alignment horizontal="center" textRotation="45"/>
    </xf>
    <xf numFmtId="176" fontId="0" fillId="0" borderId="188" xfId="0" applyNumberFormat="1" applyFont="1" applyBorder="1"/>
    <xf numFmtId="176" fontId="0" fillId="0" borderId="189" xfId="0" applyNumberFormat="1" applyFont="1" applyBorder="1"/>
    <xf numFmtId="176" fontId="61" fillId="0" borderId="189" xfId="0" applyNumberFormat="1" applyFont="1" applyBorder="1"/>
    <xf numFmtId="176" fontId="61" fillId="0" borderId="190" xfId="0" applyNumberFormat="1" applyFont="1" applyBorder="1"/>
    <xf numFmtId="176" fontId="0" fillId="0" borderId="191" xfId="0" applyNumberFormat="1" applyFont="1" applyBorder="1"/>
    <xf numFmtId="176" fontId="0" fillId="0" borderId="192" xfId="0" applyNumberFormat="1" applyFont="1" applyBorder="1"/>
    <xf numFmtId="176" fontId="61" fillId="0" borderId="192" xfId="0" applyNumberFormat="1" applyFont="1" applyBorder="1"/>
    <xf numFmtId="176" fontId="61" fillId="0" borderId="193" xfId="0" applyNumberFormat="1" applyFont="1" applyBorder="1"/>
    <xf numFmtId="176" fontId="0" fillId="0" borderId="194" xfId="0" applyNumberFormat="1" applyFont="1" applyBorder="1"/>
    <xf numFmtId="176" fontId="0" fillId="0" borderId="195" xfId="0" applyNumberFormat="1" applyFont="1" applyBorder="1"/>
    <xf numFmtId="176" fontId="61" fillId="0" borderId="195" xfId="0" applyNumberFormat="1" applyFont="1" applyBorder="1"/>
    <xf numFmtId="176" fontId="61" fillId="0" borderId="196" xfId="0" applyNumberFormat="1" applyFont="1" applyBorder="1"/>
    <xf numFmtId="176" fontId="0" fillId="5" borderId="0" xfId="0" applyNumberFormat="1" applyFont="1" applyFill="1"/>
    <xf numFmtId="176" fontId="66" fillId="0" borderId="0" xfId="0" applyNumberFormat="1" applyFont="1"/>
    <xf numFmtId="0" fontId="66" fillId="0" borderId="0" xfId="0" applyFont="1" applyAlignment="1">
      <alignment horizontal="center" vertical="center"/>
    </xf>
    <xf numFmtId="169" fontId="66" fillId="0" borderId="0" xfId="9" applyFont="1"/>
    <xf numFmtId="169" fontId="59" fillId="10" borderId="0" xfId="9" applyFont="1" applyFill="1" applyAlignment="1"/>
    <xf numFmtId="176" fontId="59" fillId="0" borderId="0" xfId="0" applyNumberFormat="1" applyFont="1" applyFill="1" applyAlignment="1"/>
    <xf numFmtId="0" fontId="11" fillId="0" borderId="0" xfId="0" applyFont="1"/>
    <xf numFmtId="0" fontId="59" fillId="0" borderId="0" xfId="0" applyFont="1"/>
    <xf numFmtId="0" fontId="59" fillId="0" borderId="0" xfId="0" applyFont="1" applyAlignment="1">
      <alignment horizontal="center" vertical="center"/>
    </xf>
    <xf numFmtId="0" fontId="105" fillId="3" borderId="197" xfId="0" applyFont="1" applyFill="1" applyBorder="1"/>
    <xf numFmtId="0" fontId="0" fillId="3" borderId="198" xfId="0" applyFill="1" applyBorder="1"/>
    <xf numFmtId="0" fontId="0" fillId="0" borderId="57" xfId="0" applyBorder="1"/>
    <xf numFmtId="0" fontId="105" fillId="3" borderId="198" xfId="0" applyFont="1" applyFill="1" applyBorder="1"/>
    <xf numFmtId="0" fontId="105" fillId="3" borderId="198" xfId="0" applyFont="1" applyFill="1" applyBorder="1" applyAlignment="1">
      <alignment horizontal="center"/>
    </xf>
    <xf numFmtId="0" fontId="105" fillId="3" borderId="199" xfId="0" applyFont="1" applyFill="1" applyBorder="1" applyAlignment="1">
      <alignment horizontal="right"/>
    </xf>
    <xf numFmtId="0" fontId="0" fillId="3" borderId="200" xfId="0" applyFill="1" applyBorder="1"/>
    <xf numFmtId="0" fontId="0" fillId="3" borderId="142" xfId="0" applyFill="1" applyBorder="1"/>
    <xf numFmtId="0" fontId="106" fillId="3" borderId="201" xfId="0" applyFont="1" applyFill="1" applyBorder="1"/>
    <xf numFmtId="0" fontId="12" fillId="0" borderId="0" xfId="0" applyFont="1" applyAlignment="1">
      <alignment horizontal="center" vertical="center"/>
    </xf>
    <xf numFmtId="1" fontId="0" fillId="3" borderId="142" xfId="0" applyNumberFormat="1" applyFill="1" applyBorder="1"/>
    <xf numFmtId="0" fontId="0" fillId="3" borderId="202" xfId="0" applyFill="1" applyBorder="1"/>
    <xf numFmtId="0" fontId="28" fillId="3" borderId="201" xfId="0" applyFont="1" applyFill="1" applyBorder="1" applyAlignment="1">
      <alignment horizontal="center"/>
    </xf>
    <xf numFmtId="9" fontId="0" fillId="3" borderId="142" xfId="0" applyNumberFormat="1" applyFill="1" applyBorder="1"/>
    <xf numFmtId="175" fontId="28" fillId="3" borderId="201" xfId="0" applyNumberFormat="1" applyFont="1" applyFill="1" applyBorder="1" applyAlignment="1">
      <alignment horizontal="center"/>
    </xf>
    <xf numFmtId="0" fontId="0" fillId="6" borderId="142" xfId="0" applyFill="1" applyBorder="1" applyAlignment="1">
      <alignment horizontal="center"/>
    </xf>
    <xf numFmtId="0" fontId="0" fillId="0" borderId="142" xfId="0" applyFill="1" applyBorder="1" applyAlignment="1">
      <alignment horizontal="center"/>
    </xf>
    <xf numFmtId="0" fontId="28" fillId="6" borderId="201" xfId="0" applyFont="1" applyFill="1" applyBorder="1" applyAlignment="1">
      <alignment horizontal="center"/>
    </xf>
    <xf numFmtId="0" fontId="28" fillId="0" borderId="201" xfId="0" applyFont="1" applyFill="1" applyBorder="1" applyAlignment="1">
      <alignment horizontal="center"/>
    </xf>
    <xf numFmtId="0" fontId="0" fillId="3" borderId="203" xfId="0" applyFill="1" applyBorder="1"/>
    <xf numFmtId="0" fontId="0" fillId="3" borderId="204" xfId="0" applyFill="1" applyBorder="1"/>
    <xf numFmtId="177" fontId="0" fillId="22" borderId="204" xfId="0" applyNumberFormat="1" applyFill="1" applyBorder="1" applyAlignment="1">
      <alignment horizontal="center"/>
    </xf>
    <xf numFmtId="0" fontId="0" fillId="0" borderId="204" xfId="0" applyFill="1" applyBorder="1" applyAlignment="1">
      <alignment horizontal="center"/>
    </xf>
    <xf numFmtId="0" fontId="0" fillId="3" borderId="205" xfId="0" applyFill="1" applyBorder="1"/>
    <xf numFmtId="177" fontId="28" fillId="22" borderId="206" xfId="0" applyNumberFormat="1" applyFont="1" applyFill="1" applyBorder="1" applyAlignment="1">
      <alignment horizontal="center"/>
    </xf>
    <xf numFmtId="0" fontId="98" fillId="0" borderId="57" xfId="0" applyFont="1" applyBorder="1" applyAlignment="1">
      <alignment horizontal="center"/>
    </xf>
    <xf numFmtId="0" fontId="12" fillId="0" borderId="207" xfId="0" applyFont="1" applyBorder="1"/>
    <xf numFmtId="0" fontId="0" fillId="3" borderId="98" xfId="0" applyFill="1" applyBorder="1"/>
    <xf numFmtId="0" fontId="0" fillId="3" borderId="181" xfId="0" applyFill="1" applyBorder="1" applyAlignment="1">
      <alignment wrapText="1"/>
    </xf>
    <xf numFmtId="0" fontId="0" fillId="3" borderId="181" xfId="0" applyFill="1" applyBorder="1"/>
    <xf numFmtId="0" fontId="106" fillId="3" borderId="99" xfId="0" applyFont="1" applyFill="1" applyBorder="1"/>
    <xf numFmtId="1" fontId="0" fillId="3" borderId="40" xfId="0" applyNumberFormat="1" applyFill="1" applyBorder="1"/>
    <xf numFmtId="0" fontId="28" fillId="3" borderId="116" xfId="0" applyFont="1" applyFill="1" applyBorder="1" applyAlignment="1">
      <alignment horizontal="center"/>
    </xf>
    <xf numFmtId="9" fontId="0" fillId="3" borderId="40" xfId="0" applyNumberFormat="1" applyFill="1" applyBorder="1"/>
    <xf numFmtId="175" fontId="28" fillId="3" borderId="116" xfId="0" applyNumberFormat="1" applyFont="1" applyFill="1" applyBorder="1" applyAlignment="1">
      <alignment horizontal="center"/>
    </xf>
    <xf numFmtId="0" fontId="0" fillId="6" borderId="40" xfId="0" applyFill="1" applyBorder="1" applyAlignment="1">
      <alignment horizontal="center"/>
    </xf>
    <xf numFmtId="0" fontId="0" fillId="0" borderId="181" xfId="0" applyFill="1" applyBorder="1" applyAlignment="1">
      <alignment horizontal="center"/>
    </xf>
    <xf numFmtId="0" fontId="28" fillId="6" borderId="116" xfId="0" applyFont="1" applyFill="1" applyBorder="1" applyAlignment="1">
      <alignment horizontal="center"/>
    </xf>
    <xf numFmtId="0" fontId="0" fillId="0" borderId="40" xfId="0" applyBorder="1"/>
    <xf numFmtId="0" fontId="28" fillId="0" borderId="116" xfId="0" applyFont="1" applyFill="1" applyBorder="1" applyAlignment="1">
      <alignment horizontal="center"/>
    </xf>
    <xf numFmtId="0" fontId="0" fillId="3" borderId="208" xfId="0" applyFill="1" applyBorder="1"/>
    <xf numFmtId="0" fontId="0" fillId="3" borderId="209" xfId="0" applyFill="1" applyBorder="1"/>
    <xf numFmtId="178" fontId="0" fillId="22" borderId="103" xfId="0" applyNumberFormat="1" applyFill="1" applyBorder="1" applyAlignment="1">
      <alignment horizontal="center"/>
    </xf>
    <xf numFmtId="0" fontId="0" fillId="0" borderId="209" xfId="0" applyFill="1" applyBorder="1" applyAlignment="1">
      <alignment horizontal="center"/>
    </xf>
    <xf numFmtId="177" fontId="28" fillId="22" borderId="117" xfId="0" applyNumberFormat="1" applyFont="1" applyFill="1" applyBorder="1" applyAlignment="1">
      <alignment horizontal="center"/>
    </xf>
    <xf numFmtId="0" fontId="12" fillId="0" borderId="57" xfId="0" applyFont="1" applyBorder="1" applyAlignment="1">
      <alignment horizontal="center"/>
    </xf>
    <xf numFmtId="0" fontId="12" fillId="0" borderId="0" xfId="0" applyFont="1" applyBorder="1" applyAlignment="1">
      <alignment horizontal="right"/>
    </xf>
    <xf numFmtId="0" fontId="12" fillId="3" borderId="0" xfId="0" applyFont="1" applyFill="1" applyBorder="1" applyAlignment="1">
      <alignment horizontal="left"/>
    </xf>
    <xf numFmtId="0" fontId="12" fillId="3" borderId="0" xfId="0" applyFont="1" applyFill="1" applyBorder="1"/>
    <xf numFmtId="0" fontId="13" fillId="3" borderId="0" xfId="0" applyFont="1" applyFill="1" applyBorder="1" applyAlignment="1">
      <alignment horizontal="left"/>
    </xf>
    <xf numFmtId="0" fontId="67" fillId="6" borderId="29" xfId="0" applyFont="1" applyFill="1" applyBorder="1" applyAlignment="1">
      <alignment horizontal="center"/>
    </xf>
    <xf numFmtId="0" fontId="67" fillId="6" borderId="30" xfId="0" applyFont="1" applyFill="1" applyBorder="1" applyAlignment="1">
      <alignment horizontal="center"/>
    </xf>
    <xf numFmtId="0" fontId="67" fillId="6" borderId="31" xfId="0" applyFont="1" applyFill="1" applyBorder="1" applyAlignment="1">
      <alignment horizontal="center"/>
    </xf>
    <xf numFmtId="0" fontId="12" fillId="0" borderId="170" xfId="0" applyFont="1" applyBorder="1"/>
    <xf numFmtId="0" fontId="12" fillId="3" borderId="147" xfId="0" applyFont="1" applyFill="1" applyBorder="1" applyAlignment="1">
      <alignment wrapText="1"/>
    </xf>
    <xf numFmtId="0" fontId="12" fillId="0" borderId="170" xfId="0" applyFont="1" applyBorder="1" applyAlignment="1">
      <alignment horizontal="center"/>
    </xf>
    <xf numFmtId="0" fontId="12" fillId="3" borderId="210" xfId="0" applyFont="1" applyFill="1" applyBorder="1"/>
    <xf numFmtId="0" fontId="12" fillId="6" borderId="179" xfId="0" applyFont="1" applyFill="1" applyBorder="1" applyAlignment="1">
      <alignment horizontal="center"/>
    </xf>
    <xf numFmtId="0" fontId="12" fillId="3" borderId="180" xfId="0" applyFont="1" applyFill="1" applyBorder="1" applyAlignment="1">
      <alignment horizontal="center"/>
    </xf>
    <xf numFmtId="0" fontId="12" fillId="3" borderId="40" xfId="0" applyFont="1" applyFill="1" applyBorder="1"/>
    <xf numFmtId="0" fontId="12" fillId="6" borderId="181" xfId="0" applyFont="1" applyFill="1" applyBorder="1" applyAlignment="1">
      <alignment horizontal="center"/>
    </xf>
    <xf numFmtId="0" fontId="12" fillId="3" borderId="39" xfId="0" applyFont="1" applyFill="1" applyBorder="1" applyAlignment="1">
      <alignment horizontal="center"/>
    </xf>
    <xf numFmtId="0" fontId="12" fillId="3" borderId="170" xfId="0" applyFont="1" applyFill="1" applyBorder="1"/>
    <xf numFmtId="0" fontId="12" fillId="6" borderId="211" xfId="0" applyFont="1" applyFill="1" applyBorder="1" applyAlignment="1">
      <alignment horizontal="center"/>
    </xf>
    <xf numFmtId="0" fontId="12" fillId="3" borderId="212" xfId="0" applyFont="1" applyFill="1" applyBorder="1" applyAlignment="1">
      <alignment horizontal="center"/>
    </xf>
    <xf numFmtId="0" fontId="83" fillId="0" borderId="56" xfId="0" applyFont="1" applyBorder="1" applyAlignment="1">
      <alignment horizontal="center"/>
    </xf>
    <xf numFmtId="0" fontId="107" fillId="0" borderId="0" xfId="0" applyFont="1" applyAlignment="1">
      <alignment horizontal="center"/>
    </xf>
    <xf numFmtId="0" fontId="12" fillId="3" borderId="147" xfId="0" applyFont="1" applyFill="1" applyBorder="1"/>
    <xf numFmtId="0" fontId="12" fillId="3" borderId="147" xfId="0" applyFont="1" applyFill="1" applyBorder="1" applyAlignment="1">
      <alignment horizontal="center"/>
    </xf>
    <xf numFmtId="0" fontId="12" fillId="6" borderId="40" xfId="0" applyFont="1" applyFill="1" applyBorder="1" applyAlignment="1">
      <alignment horizontal="center"/>
    </xf>
    <xf numFmtId="0" fontId="12" fillId="3" borderId="210" xfId="0" applyFont="1" applyFill="1" applyBorder="1" applyAlignment="1">
      <alignment horizontal="center"/>
    </xf>
    <xf numFmtId="0" fontId="12" fillId="6" borderId="170" xfId="0" applyFont="1" applyFill="1" applyBorder="1" applyAlignment="1">
      <alignment horizontal="center"/>
    </xf>
    <xf numFmtId="0" fontId="12" fillId="6" borderId="0" xfId="0" applyFont="1" applyFill="1" applyBorder="1" applyAlignment="1">
      <alignment horizontal="center"/>
    </xf>
    <xf numFmtId="0" fontId="12" fillId="3" borderId="0" xfId="0" applyFont="1" applyFill="1" applyBorder="1" applyAlignment="1">
      <alignment horizontal="center"/>
    </xf>
    <xf numFmtId="0" fontId="17" fillId="0" borderId="0" xfId="0" applyFont="1" applyFill="1"/>
    <xf numFmtId="0" fontId="18" fillId="0" borderId="0" xfId="0" applyFont="1" applyFill="1" applyAlignment="1">
      <alignment horizontal="right"/>
    </xf>
    <xf numFmtId="0" fontId="22" fillId="0" borderId="0" xfId="0" applyFont="1" applyFill="1"/>
    <xf numFmtId="0" fontId="108" fillId="0" borderId="56" xfId="0" applyFont="1" applyBorder="1" applyAlignment="1">
      <alignment horizontal="center"/>
    </xf>
    <xf numFmtId="0" fontId="108" fillId="0" borderId="0" xfId="0" applyFont="1" applyBorder="1" applyAlignment="1">
      <alignment horizontal="center"/>
    </xf>
    <xf numFmtId="0" fontId="19" fillId="6" borderId="147" xfId="0" applyFont="1" applyFill="1" applyBorder="1" applyAlignment="1">
      <alignment horizontal="center"/>
    </xf>
    <xf numFmtId="173" fontId="19" fillId="6" borderId="213" xfId="0" applyNumberFormat="1" applyFont="1" applyFill="1" applyBorder="1" applyAlignment="1">
      <alignment horizontal="center"/>
    </xf>
    <xf numFmtId="173" fontId="19" fillId="6" borderId="147" xfId="0" applyNumberFormat="1" applyFont="1" applyFill="1" applyBorder="1" applyAlignment="1">
      <alignment horizontal="center"/>
    </xf>
    <xf numFmtId="173" fontId="19" fillId="6" borderId="146" xfId="0" applyNumberFormat="1" applyFont="1" applyFill="1" applyBorder="1" applyAlignment="1">
      <alignment horizontal="center"/>
    </xf>
    <xf numFmtId="0" fontId="0" fillId="0" borderId="0" xfId="0" applyFont="1" applyBorder="1" applyAlignment="1"/>
    <xf numFmtId="0" fontId="12" fillId="0" borderId="214" xfId="0" applyFont="1" applyBorder="1" applyAlignment="1">
      <alignment horizontal="center"/>
    </xf>
    <xf numFmtId="179" fontId="59" fillId="0" borderId="215" xfId="7" applyNumberFormat="1" applyFont="1" applyBorder="1"/>
    <xf numFmtId="179" fontId="59" fillId="0" borderId="216" xfId="7" applyNumberFormat="1" applyFont="1" applyBorder="1" applyAlignment="1">
      <alignment horizontal="left"/>
    </xf>
    <xf numFmtId="173" fontId="18" fillId="0" borderId="46" xfId="0" applyNumberFormat="1" applyFont="1" applyFill="1" applyBorder="1" applyAlignment="1">
      <alignment horizontal="left"/>
    </xf>
    <xf numFmtId="0" fontId="12" fillId="0" borderId="217" xfId="0" applyFont="1" applyBorder="1" applyAlignment="1">
      <alignment horizontal="center"/>
    </xf>
    <xf numFmtId="179" fontId="59" fillId="0" borderId="216" xfId="7" applyNumberFormat="1" applyFont="1" applyBorder="1"/>
    <xf numFmtId="0" fontId="12" fillId="0" borderId="218" xfId="0" applyFont="1" applyBorder="1" applyAlignment="1">
      <alignment horizontal="center"/>
    </xf>
    <xf numFmtId="179" fontId="59" fillId="0" borderId="125" xfId="7" applyNumberFormat="1" applyFont="1" applyBorder="1"/>
    <xf numFmtId="0" fontId="12" fillId="0" borderId="219" xfId="0" applyFont="1" applyBorder="1" applyAlignment="1">
      <alignment horizontal="center"/>
    </xf>
    <xf numFmtId="179" fontId="59" fillId="0" borderId="220" xfId="7" applyNumberFormat="1" applyFont="1" applyBorder="1"/>
    <xf numFmtId="0" fontId="19" fillId="6" borderId="170" xfId="0" applyFont="1" applyFill="1" applyBorder="1" applyAlignment="1">
      <alignment horizontal="center"/>
    </xf>
    <xf numFmtId="7" fontId="19" fillId="6" borderId="56" xfId="0" applyNumberFormat="1" applyFont="1" applyFill="1" applyBorder="1"/>
    <xf numFmtId="0" fontId="49" fillId="0" borderId="0" xfId="0" applyFont="1" applyBorder="1" applyAlignment="1">
      <alignment horizontal="center"/>
    </xf>
    <xf numFmtId="0" fontId="0" fillId="0" borderId="155" xfId="0" applyFont="1" applyBorder="1" applyAlignment="1">
      <alignment horizontal="right" vertical="center"/>
    </xf>
    <xf numFmtId="0" fontId="0" fillId="0" borderId="221" xfId="0" applyFont="1" applyBorder="1"/>
    <xf numFmtId="0" fontId="0" fillId="0" borderId="222" xfId="0" applyFont="1" applyBorder="1"/>
    <xf numFmtId="0" fontId="0" fillId="0" borderId="45" xfId="0" applyFont="1" applyBorder="1" applyAlignment="1">
      <alignment horizontal="right" vertical="center"/>
    </xf>
    <xf numFmtId="0" fontId="0" fillId="0" borderId="46" xfId="0" applyFont="1" applyBorder="1"/>
    <xf numFmtId="0" fontId="0" fillId="0" borderId="108" xfId="0" applyFont="1" applyBorder="1" applyAlignment="1">
      <alignment horizontal="right" vertical="center"/>
    </xf>
    <xf numFmtId="0" fontId="0" fillId="0" borderId="56" xfId="0" applyFont="1" applyBorder="1"/>
    <xf numFmtId="0" fontId="35" fillId="0" borderId="56" xfId="0" applyFont="1" applyBorder="1" applyAlignment="1">
      <alignment horizontal="center"/>
    </xf>
    <xf numFmtId="0" fontId="0" fillId="0" borderId="109" xfId="0" applyFont="1" applyBorder="1"/>
    <xf numFmtId="0" fontId="0" fillId="0" borderId="0" xfId="0" applyAlignment="1">
      <alignment horizontal="center"/>
    </xf>
    <xf numFmtId="0" fontId="0" fillId="0" borderId="0" xfId="0" applyFont="1" applyAlignment="1">
      <alignment horizontal="center"/>
    </xf>
    <xf numFmtId="0" fontId="12" fillId="0" borderId="0" xfId="0" applyFont="1" applyAlignment="1">
      <alignment horizontal="center"/>
    </xf>
    <xf numFmtId="0" fontId="12" fillId="0" borderId="0" xfId="0" applyFont="1" applyAlignment="1"/>
    <xf numFmtId="0" fontId="109" fillId="3" borderId="3" xfId="0" applyFont="1" applyFill="1" applyBorder="1" applyAlignment="1">
      <alignment horizontal="center" vertical="center"/>
    </xf>
    <xf numFmtId="0" fontId="110" fillId="4" borderId="0" xfId="0" applyFont="1" applyFill="1"/>
    <xf numFmtId="0" fontId="111" fillId="4" borderId="0" xfId="0" applyFont="1" applyFill="1"/>
    <xf numFmtId="0" fontId="112" fillId="4" borderId="0" xfId="0" applyFont="1" applyFill="1"/>
    <xf numFmtId="0" fontId="113" fillId="0" borderId="0" xfId="0" applyFont="1"/>
    <xf numFmtId="0" fontId="115" fillId="0" borderId="0" xfId="10" applyFont="1" applyAlignment="1" applyProtection="1">
      <alignment horizontal="center" vertical="center"/>
    </xf>
    <xf numFmtId="0" fontId="116" fillId="3" borderId="0" xfId="0" applyFont="1" applyFill="1" applyAlignment="1"/>
    <xf numFmtId="0" fontId="117" fillId="0" borderId="0" xfId="0" applyFont="1" applyAlignment="1">
      <alignment horizontal="center"/>
    </xf>
    <xf numFmtId="0" fontId="117" fillId="0" borderId="0" xfId="0" applyFont="1" applyAlignment="1"/>
    <xf numFmtId="0" fontId="118" fillId="0" borderId="0" xfId="0" applyFont="1" applyFill="1"/>
    <xf numFmtId="0" fontId="119" fillId="0" borderId="0" xfId="0" applyFont="1" applyAlignment="1"/>
    <xf numFmtId="0" fontId="120" fillId="8" borderId="210" xfId="10" applyFont="1" applyFill="1" applyBorder="1" applyAlignment="1" applyProtection="1">
      <alignment horizontal="center" vertical="top" wrapText="1"/>
    </xf>
    <xf numFmtId="0" fontId="121" fillId="0" borderId="0" xfId="10" applyFont="1" applyAlignment="1" applyProtection="1">
      <alignment vertical="top"/>
    </xf>
    <xf numFmtId="0" fontId="120" fillId="23" borderId="210" xfId="10" applyFont="1" applyFill="1" applyBorder="1" applyAlignment="1" applyProtection="1">
      <alignment horizontal="center" vertical="top" wrapText="1"/>
    </xf>
    <xf numFmtId="0" fontId="120" fillId="24" borderId="210" xfId="10" applyFont="1" applyFill="1" applyBorder="1" applyAlignment="1" applyProtection="1">
      <alignment horizontal="center" vertical="top" wrapText="1"/>
    </xf>
    <xf numFmtId="0" fontId="121" fillId="22" borderId="223" xfId="10" applyFont="1" applyFill="1" applyBorder="1" applyAlignment="1" applyProtection="1">
      <alignment vertical="top"/>
      <protection locked="0"/>
    </xf>
    <xf numFmtId="0" fontId="121" fillId="9" borderId="223" xfId="10" applyFont="1" applyFill="1" applyBorder="1" applyAlignment="1" applyProtection="1">
      <alignment vertical="top"/>
      <protection locked="0"/>
    </xf>
    <xf numFmtId="0" fontId="121" fillId="19" borderId="223" xfId="10" applyFont="1" applyFill="1" applyBorder="1" applyAlignment="1" applyProtection="1">
      <alignment vertical="top"/>
      <protection locked="0"/>
    </xf>
    <xf numFmtId="0" fontId="9" fillId="0" borderId="0" xfId="10" applyFont="1" applyAlignment="1" applyProtection="1">
      <alignment vertical="top"/>
    </xf>
    <xf numFmtId="0" fontId="122" fillId="0" borderId="0" xfId="10" applyFont="1" applyAlignment="1" applyProtection="1">
      <alignment vertical="top"/>
    </xf>
    <xf numFmtId="0" fontId="123" fillId="0" borderId="0" xfId="10" applyFont="1" applyAlignment="1" applyProtection="1">
      <alignment vertical="top"/>
    </xf>
    <xf numFmtId="0" fontId="124" fillId="0" borderId="0" xfId="10" applyFont="1" applyAlignment="1" applyProtection="1">
      <alignment vertical="top"/>
    </xf>
    <xf numFmtId="0" fontId="121" fillId="0" borderId="0" xfId="10" applyFont="1" applyAlignment="1" applyProtection="1">
      <alignment vertical="center"/>
    </xf>
    <xf numFmtId="0" fontId="123" fillId="0" borderId="0" xfId="10" applyFont="1" applyAlignment="1" applyProtection="1">
      <alignment horizontal="left" vertical="top"/>
    </xf>
    <xf numFmtId="0" fontId="123" fillId="5" borderId="0" xfId="10" applyFont="1" applyFill="1" applyAlignment="1" applyProtection="1">
      <alignment horizontal="center" vertical="top"/>
    </xf>
    <xf numFmtId="0" fontId="120" fillId="8" borderId="210" xfId="10" applyFont="1" applyFill="1" applyBorder="1" applyAlignment="1" applyProtection="1">
      <alignment horizontal="center" vertical="center" wrapText="1"/>
    </xf>
    <xf numFmtId="0" fontId="120" fillId="23" borderId="210" xfId="10" applyFont="1" applyFill="1" applyBorder="1" applyAlignment="1" applyProtection="1">
      <alignment horizontal="center" vertical="center" wrapText="1"/>
    </xf>
    <xf numFmtId="0" fontId="120" fillId="24" borderId="210" xfId="10" applyFont="1" applyFill="1" applyBorder="1" applyAlignment="1" applyProtection="1">
      <alignment horizontal="center" vertical="center" wrapText="1"/>
    </xf>
    <xf numFmtId="0" fontId="127" fillId="0" borderId="224" xfId="11" applyFont="1" applyFill="1" applyBorder="1" applyAlignment="1">
      <alignment horizontal="center" vertical="center"/>
    </xf>
    <xf numFmtId="0" fontId="57" fillId="0" borderId="0" xfId="12" applyFont="1" applyAlignment="1">
      <alignment vertical="center"/>
    </xf>
    <xf numFmtId="0" fontId="33" fillId="0" borderId="0" xfId="12" applyFont="1" applyAlignment="1">
      <alignment vertical="center"/>
    </xf>
    <xf numFmtId="0" fontId="10" fillId="17" borderId="0" xfId="12" applyFont="1" applyFill="1" applyAlignment="1">
      <alignment vertical="center"/>
    </xf>
    <xf numFmtId="0" fontId="71" fillId="17" borderId="0" xfId="12" applyFont="1" applyFill="1" applyAlignment="1">
      <alignment vertical="center"/>
    </xf>
    <xf numFmtId="0" fontId="28" fillId="0" borderId="0" xfId="13" applyAlignment="1">
      <alignment vertical="center"/>
    </xf>
    <xf numFmtId="0" fontId="44" fillId="0" borderId="0" xfId="0" applyFont="1"/>
    <xf numFmtId="0" fontId="28" fillId="0" borderId="0" xfId="13" applyFont="1" applyFill="1" applyAlignment="1">
      <alignment vertical="center"/>
    </xf>
    <xf numFmtId="0" fontId="128" fillId="0" borderId="0" xfId="13" applyFont="1" applyFill="1" applyAlignment="1">
      <alignment vertical="center"/>
    </xf>
    <xf numFmtId="0" fontId="84" fillId="0" borderId="0" xfId="12" applyFont="1" applyFill="1" applyAlignment="1">
      <alignment horizontal="center" vertical="center"/>
    </xf>
    <xf numFmtId="0" fontId="80" fillId="0" borderId="0" xfId="0" applyFont="1"/>
    <xf numFmtId="0" fontId="49" fillId="0" borderId="0" xfId="12" applyFont="1" applyFill="1" applyAlignment="1">
      <alignment vertical="center"/>
    </xf>
    <xf numFmtId="0" fontId="71" fillId="0" borderId="0" xfId="12" applyFont="1" applyFill="1" applyAlignment="1">
      <alignment vertical="center"/>
    </xf>
    <xf numFmtId="0" fontId="84" fillId="0" borderId="0" xfId="12" applyFont="1" applyFill="1" applyAlignment="1">
      <alignment vertical="center"/>
    </xf>
    <xf numFmtId="0" fontId="28" fillId="0" borderId="0" xfId="13" applyFill="1" applyAlignment="1">
      <alignment vertical="center"/>
    </xf>
    <xf numFmtId="0" fontId="129" fillId="0" borderId="0" xfId="12" applyFont="1" applyFill="1" applyAlignment="1">
      <alignment vertical="center"/>
    </xf>
    <xf numFmtId="0" fontId="4" fillId="10" borderId="147" xfId="0" applyFont="1" applyFill="1" applyBorder="1" applyAlignment="1">
      <alignment horizontal="right"/>
    </xf>
    <xf numFmtId="0" fontId="128" fillId="0" borderId="0" xfId="13" applyFont="1" applyBorder="1" applyAlignment="1">
      <alignment vertical="center"/>
    </xf>
    <xf numFmtId="0" fontId="4" fillId="25" borderId="147" xfId="0" applyFont="1" applyFill="1" applyBorder="1" applyAlignment="1">
      <alignment horizontal="right"/>
    </xf>
    <xf numFmtId="0" fontId="128" fillId="0" borderId="0" xfId="13" applyFont="1" applyAlignment="1">
      <alignment vertical="center"/>
    </xf>
    <xf numFmtId="0" fontId="4" fillId="2" borderId="147" xfId="0" applyFont="1" applyFill="1" applyBorder="1"/>
    <xf numFmtId="0" fontId="0" fillId="2" borderId="147" xfId="0" applyFont="1" applyFill="1" applyBorder="1"/>
    <xf numFmtId="0" fontId="4" fillId="25" borderId="147" xfId="0" applyFont="1" applyFill="1" applyBorder="1"/>
    <xf numFmtId="0" fontId="84" fillId="0" borderId="0" xfId="12" applyFont="1" applyFill="1" applyAlignment="1">
      <alignment horizontal="right" vertical="center"/>
    </xf>
    <xf numFmtId="0" fontId="4" fillId="0" borderId="147" xfId="0" applyFont="1" applyBorder="1"/>
    <xf numFmtId="0" fontId="0" fillId="0" borderId="147" xfId="0" applyFont="1" applyBorder="1"/>
    <xf numFmtId="0" fontId="130" fillId="0" borderId="0" xfId="0" applyFont="1" applyFill="1" applyAlignment="1">
      <alignment horizontal="center"/>
    </xf>
    <xf numFmtId="0" fontId="18" fillId="0" borderId="0" xfId="0" applyFont="1" applyFill="1" applyAlignment="1">
      <alignment horizontal="center"/>
    </xf>
    <xf numFmtId="170" fontId="18" fillId="0" borderId="0" xfId="0" applyNumberFormat="1" applyFont="1" applyFill="1" applyAlignment="1">
      <alignment horizontal="center"/>
    </xf>
    <xf numFmtId="170" fontId="12" fillId="0" borderId="0" xfId="0" applyNumberFormat="1" applyFont="1" applyAlignment="1">
      <alignment horizontal="center"/>
    </xf>
    <xf numFmtId="0" fontId="12" fillId="0" borderId="0" xfId="0" applyFont="1" applyAlignment="1" applyProtection="1">
      <alignment horizontal="center"/>
      <protection locked="0"/>
    </xf>
    <xf numFmtId="0" fontId="12" fillId="0" borderId="0" xfId="0" applyFont="1" applyProtection="1"/>
    <xf numFmtId="0" fontId="131" fillId="0" borderId="0" xfId="0" applyFont="1" applyAlignment="1">
      <alignment horizontal="center"/>
    </xf>
    <xf numFmtId="0" fontId="89" fillId="0" borderId="0" xfId="0" applyFont="1" applyProtection="1"/>
    <xf numFmtId="0" fontId="132" fillId="0" borderId="0" xfId="0" applyFont="1" applyAlignment="1">
      <alignment horizontal="center"/>
    </xf>
    <xf numFmtId="0" fontId="66" fillId="0" borderId="0" xfId="0" applyFont="1" applyProtection="1"/>
    <xf numFmtId="0" fontId="0" fillId="0" borderId="0" xfId="0" applyFont="1" applyProtection="1"/>
    <xf numFmtId="0" fontId="0" fillId="0" borderId="0" xfId="0" applyProtection="1"/>
    <xf numFmtId="0" fontId="66" fillId="0" borderId="147" xfId="0" applyFont="1" applyBorder="1" applyProtection="1">
      <protection locked="0"/>
    </xf>
    <xf numFmtId="0" fontId="59" fillId="0" borderId="0" xfId="0" applyFont="1" applyProtection="1"/>
    <xf numFmtId="0" fontId="133" fillId="0" borderId="0" xfId="0" applyFont="1" applyProtection="1">
      <protection locked="0"/>
    </xf>
    <xf numFmtId="0" fontId="133" fillId="3" borderId="0" xfId="0" applyFont="1" applyFill="1" applyProtection="1">
      <protection locked="0"/>
    </xf>
    <xf numFmtId="0" fontId="0" fillId="0" borderId="0" xfId="0" applyFont="1" applyBorder="1" applyAlignment="1" applyProtection="1">
      <alignment horizontal="center"/>
      <protection locked="0"/>
    </xf>
    <xf numFmtId="0" fontId="134" fillId="0" borderId="0" xfId="0" applyFont="1" applyProtection="1"/>
    <xf numFmtId="0" fontId="37" fillId="0" borderId="0" xfId="0" applyFont="1" applyProtection="1"/>
    <xf numFmtId="0" fontId="19" fillId="0" borderId="0" xfId="0" applyFont="1"/>
    <xf numFmtId="0" fontId="0" fillId="0" borderId="147" xfId="0" applyFont="1" applyBorder="1" applyAlignment="1" applyProtection="1">
      <alignment horizontal="center"/>
      <protection locked="0"/>
    </xf>
    <xf numFmtId="0" fontId="9" fillId="0" borderId="0" xfId="0" applyFont="1" applyProtection="1"/>
    <xf numFmtId="0" fontId="0" fillId="8" borderId="0" xfId="0" applyFill="1" applyAlignment="1">
      <alignment horizontal="left"/>
    </xf>
    <xf numFmtId="0" fontId="0" fillId="0" borderId="0" xfId="0" applyFont="1" applyAlignment="1" applyProtection="1">
      <alignment horizontal="center"/>
      <protection locked="0"/>
    </xf>
    <xf numFmtId="0" fontId="19" fillId="0" borderId="225" xfId="0" applyFont="1" applyBorder="1"/>
    <xf numFmtId="0" fontId="0" fillId="0" borderId="225" xfId="0" applyFont="1" applyBorder="1" applyAlignment="1" applyProtection="1">
      <alignment horizontal="center"/>
      <protection locked="0"/>
    </xf>
    <xf numFmtId="0" fontId="0" fillId="0" borderId="225" xfId="0" applyFont="1" applyBorder="1"/>
    <xf numFmtId="0" fontId="0" fillId="0" borderId="225" xfId="0" applyFont="1" applyBorder="1" applyAlignment="1">
      <alignment horizontal="center"/>
    </xf>
    <xf numFmtId="0" fontId="135" fillId="0" borderId="0" xfId="0" applyFont="1" applyBorder="1" applyAlignment="1">
      <alignment horizontal="center"/>
    </xf>
    <xf numFmtId="0" fontId="49" fillId="0" borderId="0" xfId="0" applyFont="1" applyProtection="1"/>
    <xf numFmtId="0" fontId="31" fillId="0" borderId="0" xfId="0" applyFont="1" applyProtection="1"/>
    <xf numFmtId="0" fontId="0" fillId="0" borderId="147" xfId="0" applyBorder="1" applyProtection="1">
      <protection locked="0"/>
    </xf>
    <xf numFmtId="0" fontId="0" fillId="0" borderId="0" xfId="0" applyProtection="1">
      <protection locked="0"/>
    </xf>
    <xf numFmtId="0" fontId="0" fillId="0" borderId="0" xfId="0" applyProtection="1">
      <protection hidden="1"/>
    </xf>
    <xf numFmtId="0" fontId="33" fillId="0" borderId="0" xfId="0" applyFont="1" applyProtection="1">
      <protection hidden="1"/>
    </xf>
    <xf numFmtId="0" fontId="136" fillId="0" borderId="0" xfId="0" applyFont="1" applyProtection="1">
      <protection locked="0"/>
    </xf>
    <xf numFmtId="0" fontId="19" fillId="0" borderId="0" xfId="0" applyFont="1" applyProtection="1"/>
    <xf numFmtId="0" fontId="0" fillId="0" borderId="147" xfId="0" applyFont="1" applyBorder="1" applyProtection="1"/>
    <xf numFmtId="0" fontId="0" fillId="0" borderId="0" xfId="0" applyFont="1" applyProtection="1">
      <protection locked="0"/>
    </xf>
    <xf numFmtId="0" fontId="70" fillId="0" borderId="0" xfId="0" applyFont="1"/>
    <xf numFmtId="0" fontId="137" fillId="0" borderId="0" xfId="0" applyFont="1"/>
    <xf numFmtId="0" fontId="4" fillId="0" borderId="0" xfId="0" applyFont="1" applyAlignment="1">
      <alignment horizontal="left"/>
    </xf>
    <xf numFmtId="0" fontId="138" fillId="0" borderId="0" xfId="0" applyFont="1"/>
    <xf numFmtId="0" fontId="0" fillId="15" borderId="0" xfId="0" applyFill="1" applyAlignment="1">
      <alignment horizontal="center" vertical="center"/>
    </xf>
    <xf numFmtId="0" fontId="0" fillId="26" borderId="0" xfId="0" applyFill="1" applyAlignment="1">
      <alignment horizontal="center" vertical="center"/>
    </xf>
    <xf numFmtId="0" fontId="0" fillId="0" borderId="0" xfId="2" applyNumberFormat="1" applyFont="1"/>
    <xf numFmtId="170" fontId="139" fillId="5" borderId="0" xfId="2" applyNumberFormat="1" applyFont="1" applyFill="1" applyAlignment="1">
      <alignment horizontal="center" vertical="center"/>
    </xf>
  </cellXfs>
  <cellStyles count="14">
    <cellStyle name="Hyperlink" xfId="1" builtinId="8"/>
    <cellStyle name="Komma" xfId="2" builtinId="3"/>
    <cellStyle name="Komma 3" xfId="8"/>
    <cellStyle name="Normal_Boekwerk excel 2003 gevorderden nieuw_Frank" xfId="12"/>
    <cellStyle name="Procent" xfId="4" builtinId="5"/>
    <cellStyle name="Standaard" xfId="0" builtinId="0"/>
    <cellStyle name="Standaard 2" xfId="11"/>
    <cellStyle name="Standaard_Opdr. 2 Urenoptelling 2" xfId="13"/>
    <cellStyle name="Standaard_Valideren" xfId="10"/>
    <cellStyle name="Valuta" xfId="3" builtinId="4"/>
    <cellStyle name="Valuta 2" xfId="5"/>
    <cellStyle name="Valuta 2 2" xfId="7"/>
    <cellStyle name="Valuta 2 3" xfId="9"/>
    <cellStyle name="Valuta 3" xfId="6"/>
  </cellStyles>
  <dxfs count="15">
    <dxf>
      <fill>
        <patternFill>
          <bgColor rgb="FFA6D86E"/>
        </patternFill>
      </fill>
    </dxf>
    <dxf>
      <fill>
        <patternFill>
          <bgColor theme="9" tint="0.79998168889431442"/>
        </patternFill>
      </fill>
    </dxf>
    <dxf>
      <font>
        <b val="0"/>
        <i val="0"/>
        <strike val="0"/>
        <condense val="0"/>
        <extend val="0"/>
        <outline val="0"/>
        <shadow val="0"/>
        <u val="none"/>
        <vertAlign val="baseline"/>
        <sz val="11"/>
        <color indexed="8"/>
        <name val="Calibri"/>
        <scheme val="none"/>
      </font>
      <numFmt numFmtId="164"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numFmt numFmtId="164"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22"/>
        </patternFill>
      </fill>
      <alignment horizontal="center" vertical="center"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numFmt numFmtId="171" formatCode="dd/mm/yyyy"/>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alignment horizontal="center" vertical="bottom"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alignment horizontal="center" vertical="bottom"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alignment horizontal="center" vertical="center" textRotation="0" wrapText="0" indent="0" justifyLastLine="0" shrinkToFit="0" readingOrder="0"/>
      <border diagonalUp="0" diagonalDown="0">
        <left style="thin">
          <color auto="1"/>
        </left>
        <right style="thin">
          <color auto="1"/>
        </right>
        <top style="hair">
          <color auto="1"/>
        </top>
        <bottom style="hair">
          <color auto="1"/>
        </bottom>
        <vertical/>
        <horizontal/>
      </border>
    </dxf>
    <dxf>
      <font>
        <b val="0"/>
        <i val="0"/>
        <strike val="0"/>
        <condense val="0"/>
        <extend val="0"/>
        <outline val="0"/>
        <shadow val="0"/>
        <u val="none"/>
        <vertAlign val="baseline"/>
        <sz val="11"/>
        <color indexed="8"/>
        <name val="Calibri"/>
        <scheme val="none"/>
      </font>
      <fill>
        <patternFill patternType="solid">
          <fgColor indexed="64"/>
          <bgColor indexed="22"/>
        </patternFill>
      </fill>
      <alignment horizontal="general" vertical="bottom" textRotation="0" wrapText="0" indent="0" justifyLastLine="0" shrinkToFit="0" readingOrder="0"/>
      <border diagonalUp="0" diagonalDown="0">
        <left/>
        <right style="thin">
          <color auto="1"/>
        </right>
        <top style="hair">
          <color auto="1"/>
        </top>
        <bottom style="hair">
          <color auto="1"/>
        </bottom>
        <vertical/>
        <horizontal/>
      </border>
    </dxf>
    <dxf>
      <border outline="0">
        <bottom style="double">
          <color auto="1"/>
        </bottom>
      </border>
    </dxf>
    <dxf>
      <border outline="0">
        <left style="thin">
          <color auto="1"/>
        </left>
        <right style="thin">
          <color auto="1"/>
        </right>
        <top style="thin">
          <color indexed="64"/>
        </top>
        <bottom style="thin">
          <color auto="1"/>
        </bottom>
      </border>
    </dxf>
    <dxf>
      <font>
        <b/>
        <i/>
        <strike val="0"/>
        <condense val="0"/>
        <extend val="0"/>
        <outline val="0"/>
        <shadow val="0"/>
        <u val="none"/>
        <vertAlign val="baseline"/>
        <sz val="12"/>
        <color indexed="18"/>
        <name val="Calibri"/>
        <scheme val="none"/>
      </font>
      <fill>
        <patternFill patternType="solid">
          <fgColor indexed="64"/>
          <bgColor indexed="4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'Opdr. 18 Grafiek invoegen'!$B$16</c:f>
              <c:strCache>
                <c:ptCount val="1"/>
                <c:pt idx="0">
                  <c:v>jan</c:v>
                </c:pt>
              </c:strCache>
            </c:strRef>
          </c:tx>
          <c:invertIfNegative val="0"/>
          <c:cat>
            <c:strRef>
              <c:f>'Opdr. 18 Grafiek invoegen'!$C$15:$F$15</c:f>
              <c:strCache>
                <c:ptCount val="4"/>
                <c:pt idx="0">
                  <c:v>Inkomsten</c:v>
                </c:pt>
                <c:pt idx="1">
                  <c:v>Kosten</c:v>
                </c:pt>
                <c:pt idx="2">
                  <c:v>Totaal</c:v>
                </c:pt>
                <c:pt idx="3">
                  <c:v>Kolom of staaf grafiek</c:v>
                </c:pt>
              </c:strCache>
            </c:strRef>
          </c:cat>
          <c:val>
            <c:numRef>
              <c:f>'Opdr. 18 Grafiek invoegen'!$C$16:$F$16</c:f>
              <c:numCache>
                <c:formatCode>_([$€-2]\ * #,##0.00_);_([$€-2]\ * \(#,##0.00\);_([$€-2]\ * "-"??_);_(@_)</c:formatCode>
                <c:ptCount val="4"/>
                <c:pt idx="0">
                  <c:v>900</c:v>
                </c:pt>
                <c:pt idx="1">
                  <c:v>800</c:v>
                </c:pt>
                <c:pt idx="2">
                  <c:v>100</c:v>
                </c:pt>
              </c:numCache>
            </c:numRef>
          </c:val>
          <c:extLst xmlns:c16r2="http://schemas.microsoft.com/office/drawing/2015/06/chart">
            <c:ext xmlns:c16="http://schemas.microsoft.com/office/drawing/2014/chart" uri="{C3380CC4-5D6E-409C-BE32-E72D297353CC}">
              <c16:uniqueId val="{00000000-7962-4891-9BDF-792E9F112D5B}"/>
            </c:ext>
          </c:extLst>
        </c:ser>
        <c:ser>
          <c:idx val="1"/>
          <c:order val="1"/>
          <c:tx>
            <c:strRef>
              <c:f>'Opdr. 18 Grafiek invoegen'!$B$17</c:f>
              <c:strCache>
                <c:ptCount val="1"/>
                <c:pt idx="0">
                  <c:v>feb</c:v>
                </c:pt>
              </c:strCache>
            </c:strRef>
          </c:tx>
          <c:invertIfNegative val="0"/>
          <c:cat>
            <c:strRef>
              <c:f>'Opdr. 18 Grafiek invoegen'!$C$15:$F$15</c:f>
              <c:strCache>
                <c:ptCount val="4"/>
                <c:pt idx="0">
                  <c:v>Inkomsten</c:v>
                </c:pt>
                <c:pt idx="1">
                  <c:v>Kosten</c:v>
                </c:pt>
                <c:pt idx="2">
                  <c:v>Totaal</c:v>
                </c:pt>
                <c:pt idx="3">
                  <c:v>Kolom of staaf grafiek</c:v>
                </c:pt>
              </c:strCache>
            </c:strRef>
          </c:cat>
          <c:val>
            <c:numRef>
              <c:f>'Opdr. 18 Grafiek invoegen'!$C$17:$F$17</c:f>
              <c:numCache>
                <c:formatCode>_([$€-2]\ * #,##0.00_);_([$€-2]\ * \(#,##0.00\);_([$€-2]\ * "-"??_);_(@_)</c:formatCode>
                <c:ptCount val="4"/>
                <c:pt idx="0">
                  <c:v>1300</c:v>
                </c:pt>
                <c:pt idx="1">
                  <c:v>500</c:v>
                </c:pt>
                <c:pt idx="2">
                  <c:v>800</c:v>
                </c:pt>
              </c:numCache>
            </c:numRef>
          </c:val>
          <c:extLst xmlns:c16r2="http://schemas.microsoft.com/office/drawing/2015/06/chart">
            <c:ext xmlns:c16="http://schemas.microsoft.com/office/drawing/2014/chart" uri="{C3380CC4-5D6E-409C-BE32-E72D297353CC}">
              <c16:uniqueId val="{00000001-7962-4891-9BDF-792E9F112D5B}"/>
            </c:ext>
          </c:extLst>
        </c:ser>
        <c:ser>
          <c:idx val="2"/>
          <c:order val="2"/>
          <c:tx>
            <c:strRef>
              <c:f>'Opdr. 18 Grafiek invoegen'!$B$18</c:f>
              <c:strCache>
                <c:ptCount val="1"/>
                <c:pt idx="0">
                  <c:v>maart</c:v>
                </c:pt>
              </c:strCache>
            </c:strRef>
          </c:tx>
          <c:invertIfNegative val="0"/>
          <c:cat>
            <c:strRef>
              <c:f>'Opdr. 18 Grafiek invoegen'!$C$15:$F$15</c:f>
              <c:strCache>
                <c:ptCount val="4"/>
                <c:pt idx="0">
                  <c:v>Inkomsten</c:v>
                </c:pt>
                <c:pt idx="1">
                  <c:v>Kosten</c:v>
                </c:pt>
                <c:pt idx="2">
                  <c:v>Totaal</c:v>
                </c:pt>
                <c:pt idx="3">
                  <c:v>Kolom of staaf grafiek</c:v>
                </c:pt>
              </c:strCache>
            </c:strRef>
          </c:cat>
          <c:val>
            <c:numRef>
              <c:f>'Opdr. 18 Grafiek invoegen'!$C$18:$F$18</c:f>
              <c:numCache>
                <c:formatCode>_([$€-2]\ * #,##0.00_);_([$€-2]\ * \(#,##0.00\);_([$€-2]\ * "-"??_);_(@_)</c:formatCode>
                <c:ptCount val="4"/>
                <c:pt idx="0">
                  <c:v>1100</c:v>
                </c:pt>
                <c:pt idx="1">
                  <c:v>1250</c:v>
                </c:pt>
                <c:pt idx="2">
                  <c:v>-150</c:v>
                </c:pt>
              </c:numCache>
            </c:numRef>
          </c:val>
          <c:extLst xmlns:c16r2="http://schemas.microsoft.com/office/drawing/2015/06/chart">
            <c:ext xmlns:c16="http://schemas.microsoft.com/office/drawing/2014/chart" uri="{C3380CC4-5D6E-409C-BE32-E72D297353CC}">
              <c16:uniqueId val="{00000002-7962-4891-9BDF-792E9F112D5B}"/>
            </c:ext>
          </c:extLst>
        </c:ser>
        <c:dLbls>
          <c:showLegendKey val="0"/>
          <c:showVal val="0"/>
          <c:showCatName val="0"/>
          <c:showSerName val="0"/>
          <c:showPercent val="0"/>
          <c:showBubbleSize val="0"/>
        </c:dLbls>
        <c:gapWidth val="150"/>
        <c:shape val="box"/>
        <c:axId val="433991288"/>
        <c:axId val="433988936"/>
        <c:axId val="0"/>
      </c:bar3DChart>
      <c:catAx>
        <c:axId val="433991288"/>
        <c:scaling>
          <c:orientation val="minMax"/>
        </c:scaling>
        <c:delete val="0"/>
        <c:axPos val="b"/>
        <c:numFmt formatCode="General" sourceLinked="1"/>
        <c:majorTickMark val="out"/>
        <c:minorTickMark val="none"/>
        <c:tickLblPos val="nextTo"/>
        <c:spPr>
          <a:solidFill>
            <a:schemeClr val="accent1">
              <a:lumMod val="20000"/>
              <a:lumOff val="80000"/>
            </a:schemeClr>
          </a:solidFill>
        </c:spPr>
        <c:txPr>
          <a:bodyPr rot="-2700000" vert="horz"/>
          <a:lstStyle/>
          <a:p>
            <a:pPr>
              <a:defRPr/>
            </a:pPr>
            <a:endParaRPr lang="nl-NL"/>
          </a:p>
        </c:txPr>
        <c:crossAx val="433988936"/>
        <c:crosses val="autoZero"/>
        <c:auto val="1"/>
        <c:lblAlgn val="ctr"/>
        <c:lblOffset val="100"/>
        <c:noMultiLvlLbl val="0"/>
      </c:catAx>
      <c:valAx>
        <c:axId val="433988936"/>
        <c:scaling>
          <c:orientation val="minMax"/>
        </c:scaling>
        <c:delete val="0"/>
        <c:axPos val="l"/>
        <c:majorGridlines/>
        <c:numFmt formatCode="_([$€-2]\ * #,##0.00_);_([$€-2]\ * \(#,##0.00\);_([$€-2]\ * &quot;-&quot;??_);_(@_)" sourceLinked="1"/>
        <c:majorTickMark val="out"/>
        <c:minorTickMark val="none"/>
        <c:tickLblPos val="nextTo"/>
        <c:txPr>
          <a:bodyPr rot="0" vert="horz"/>
          <a:lstStyle/>
          <a:p>
            <a:pPr>
              <a:defRPr sz="1000" b="0" i="0" u="none" strike="noStrike" baseline="0">
                <a:solidFill>
                  <a:srgbClr val="0066CC"/>
                </a:solidFill>
                <a:latin typeface="Calibri"/>
                <a:ea typeface="Calibri"/>
                <a:cs typeface="Calibri"/>
              </a:defRPr>
            </a:pPr>
            <a:endParaRPr lang="nl-NL"/>
          </a:p>
        </c:txPr>
        <c:crossAx val="433991288"/>
        <c:crosses val="autoZero"/>
        <c:crossBetween val="between"/>
      </c:valAx>
      <c:spPr>
        <a:noFill/>
        <a:ln w="25400">
          <a:noFill/>
        </a:ln>
      </c:spPr>
    </c:plotArea>
    <c:legend>
      <c:legendPos val="r"/>
      <c:layout>
        <c:manualLayout>
          <c:xMode val="edge"/>
          <c:yMode val="edge"/>
          <c:x val="0.82237158677533695"/>
          <c:y val="0.36012988328227502"/>
          <c:w val="0.153509347515771"/>
          <c:h val="0.27652817513566502"/>
        </c:manualLayout>
      </c:layout>
      <c:overlay val="0"/>
      <c:txPr>
        <a:bodyPr/>
        <a:lstStyle/>
        <a:p>
          <a:pPr>
            <a:defRPr sz="690" b="0" i="0" u="none" strike="noStrike" baseline="0">
              <a:solidFill>
                <a:srgbClr val="0066CC"/>
              </a:solidFill>
              <a:latin typeface="Calibri"/>
              <a:ea typeface="Calibri"/>
              <a:cs typeface="Calibri"/>
            </a:defRPr>
          </a:pPr>
          <a:endParaRPr lang="nl-NL"/>
        </a:p>
      </c:txPr>
    </c:legend>
    <c:plotVisOnly val="1"/>
    <c:dispBlanksAs val="gap"/>
    <c:showDLblsOverMax val="0"/>
  </c:chart>
  <c:spPr>
    <a:gradFill>
      <a:gsLst>
        <a:gs pos="0">
          <a:srgbClr val="FFEFD1"/>
        </a:gs>
        <a:gs pos="64999">
          <a:srgbClr val="F0EBD5"/>
        </a:gs>
        <a:gs pos="100000">
          <a:srgbClr val="D1C39F"/>
        </a:gs>
      </a:gsLst>
      <a:lin ang="5400000" scaled="0"/>
    </a:gradFill>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1e kwt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'Opdr. 18 Grafiek invoegen'!$B$13</c:f>
              <c:strCache>
                <c:ptCount val="1"/>
                <c:pt idx="0">
                  <c:v>1e</c:v>
                </c:pt>
              </c:strCache>
            </c:strRef>
          </c:tx>
          <c:explosion val="12"/>
          <c:dPt>
            <c:idx val="0"/>
            <c:bubble3D val="0"/>
            <c:spPr>
              <a:solidFill>
                <a:prstClr val="black"/>
              </a:solidFill>
              <a:ln>
                <a:solidFill>
                  <a:prstClr val="black"/>
                </a:solidFill>
              </a:ln>
              <a:effectLst>
                <a:outerShdw blurRad="254000" sx="102000" sy="102000" algn="ctr" rotWithShape="0">
                  <a:prstClr val="black">
                    <a:alpha val="20000"/>
                  </a:prstClr>
                </a:outerShdw>
              </a:effectLst>
              <a:sp3d>
                <a:contourClr>
                  <a:prstClr val="black"/>
                </a:contourClr>
              </a:sp3d>
            </c:spPr>
            <c:extLst xmlns:c16r2="http://schemas.microsoft.com/office/drawing/2015/06/chart">
              <c:ext xmlns:c16="http://schemas.microsoft.com/office/drawing/2014/chart" uri="{C3380CC4-5D6E-409C-BE32-E72D297353CC}">
                <c16:uniqueId val="{00000001-5061-4EE9-BE1D-60EFA05BF397}"/>
              </c:ext>
            </c:extLst>
          </c:dPt>
          <c:dPt>
            <c:idx val="1"/>
            <c:bubble3D val="0"/>
            <c:spPr>
              <a:solidFill>
                <a:prstClr val="white"/>
              </a:solidFill>
              <a:ln>
                <a:solidFill>
                  <a:prstClr val="black"/>
                </a:solidFill>
              </a:ln>
              <a:effectLst>
                <a:outerShdw blurRad="254000" sx="102000" sy="102000" algn="ctr" rotWithShape="0">
                  <a:prstClr val="black">
                    <a:alpha val="20000"/>
                  </a:prstClr>
                </a:outerShdw>
              </a:effectLst>
              <a:sp3d>
                <a:contourClr>
                  <a:prstClr val="black"/>
                </a:contourClr>
              </a:sp3d>
            </c:spPr>
            <c:extLst xmlns:c16r2="http://schemas.microsoft.com/office/drawing/2015/06/chart">
              <c:ext xmlns:c16="http://schemas.microsoft.com/office/drawing/2014/chart" uri="{C3380CC4-5D6E-409C-BE32-E72D297353CC}">
                <c16:uniqueId val="{00000003-5061-4EE9-BE1D-60EFA05BF397}"/>
              </c:ext>
            </c:extLst>
          </c:dPt>
          <c:dPt>
            <c:idx val="2"/>
            <c:bubble3D val="0"/>
            <c:spPr>
              <a:pattFill prst="pct50">
                <a:fgClr>
                  <a:prstClr val="black"/>
                </a:fgClr>
                <a:bgClr>
                  <a:prstClr val="white"/>
                </a:bgClr>
              </a:pattFill>
              <a:ln>
                <a:solidFill>
                  <a:prstClr val="black"/>
                </a:solidFill>
              </a:ln>
              <a:effectLst>
                <a:outerShdw blurRad="254000" sx="102000" sy="102000" algn="ctr" rotWithShape="0">
                  <a:prstClr val="black">
                    <a:alpha val="20000"/>
                  </a:prstClr>
                </a:outerShdw>
              </a:effectLst>
              <a:sp3d>
                <a:contourClr>
                  <a:prstClr val="black"/>
                </a:contourClr>
              </a:sp3d>
            </c:spPr>
            <c:extLst xmlns:c16r2="http://schemas.microsoft.com/office/drawing/2015/06/chart">
              <c:ext xmlns:c16="http://schemas.microsoft.com/office/drawing/2014/chart" uri="{C3380CC4-5D6E-409C-BE32-E72D297353CC}">
                <c16:uniqueId val="{00000005-5061-4EE9-BE1D-60EFA05BF397}"/>
              </c:ext>
            </c:extLst>
          </c:dPt>
          <c:dLbls>
            <c:spPr>
              <a:solidFill>
                <a:prstClr val="black"/>
              </a:solidFill>
              <a:ln>
                <a:solidFill>
                  <a:prstClr val="black"/>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'Opdr. 18 Grafiek invoegen'!$C$12:$E$12</c:f>
              <c:strCache>
                <c:ptCount val="3"/>
                <c:pt idx="0">
                  <c:v>Inkomsten</c:v>
                </c:pt>
                <c:pt idx="1">
                  <c:v>Kosten</c:v>
                </c:pt>
                <c:pt idx="2">
                  <c:v>Totaal</c:v>
                </c:pt>
              </c:strCache>
            </c:strRef>
          </c:cat>
          <c:val>
            <c:numRef>
              <c:f>'Opdr. 18 Grafiek invoegen'!$C$13:$E$13</c:f>
              <c:numCache>
                <c:formatCode>_([$€-2]\ * #,##0.00_);_([$€-2]\ * \(#,##0.00\);_([$€-2]\ * "-"??_);_(@_)</c:formatCode>
                <c:ptCount val="3"/>
                <c:pt idx="0">
                  <c:v>4300</c:v>
                </c:pt>
                <c:pt idx="1">
                  <c:v>1550</c:v>
                </c:pt>
                <c:pt idx="2">
                  <c:v>2750</c:v>
                </c:pt>
              </c:numCache>
            </c:numRef>
          </c:val>
          <c:extLst xmlns:c16r2="http://schemas.microsoft.com/office/drawing/2015/06/chart">
            <c:ext xmlns:c16="http://schemas.microsoft.com/office/drawing/2014/chart" uri="{C3380CC4-5D6E-409C-BE32-E72D297353CC}">
              <c16:uniqueId val="{00000006-5061-4EE9-BE1D-60EFA05BF39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NL"/>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4.jpeg"/><Relationship Id="rId1" Type="http://schemas.openxmlformats.org/officeDocument/2006/relationships/image" Target="../media/image2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5.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476251</xdr:rowOff>
    </xdr:from>
    <xdr:to>
      <xdr:col>2</xdr:col>
      <xdr:colOff>771526</xdr:colOff>
      <xdr:row>9</xdr:row>
      <xdr:rowOff>171450</xdr:rowOff>
    </xdr:to>
    <xdr:sp macro="" textlink="">
      <xdr:nvSpPr>
        <xdr:cNvPr id="3" name="Tekstvak 2"/>
        <xdr:cNvSpPr txBox="1"/>
      </xdr:nvSpPr>
      <xdr:spPr>
        <a:xfrm>
          <a:off x="123826" y="476251"/>
          <a:ext cx="5981700" cy="1790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Deze basis cursus kunt u ook via E-learning maken en leert u op uw eigen tempo  hoe u op vrij eenvoudige wijze met Excel tekst verwerken,  tabellen, grafieken en eenvoudige berekeningen kunt laten uitvoeren door gebruik te maken van de voorbeelden die in elke opdracht staan. Als één van de weinig opleidingsinstituten verzorgt Computraining deze Excel basis cursus online met unieke herkenbare opdrachten i.p.v teksten in boekwerkvorm Globale Excel basiscursus inhoud Tijdens deze basiscursus Excel worden naast de basisonderwerpen ook onderwerpen als werkbladbeveiligingen,  grafieken en koppelingen behandeld. Natuurlijk kunt u tijdens de cursus vragen stellen buiten de stof om. </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4</xdr:row>
          <xdr:rowOff>85725</xdr:rowOff>
        </xdr:from>
        <xdr:to>
          <xdr:col>4</xdr:col>
          <xdr:colOff>28575</xdr:colOff>
          <xdr:row>4</xdr:row>
          <xdr:rowOff>85725</xdr:rowOff>
        </xdr:to>
        <xdr:sp macro="" textlink="">
          <xdr:nvSpPr>
            <xdr:cNvPr id="10241" name="Object 1" hidden="1">
              <a:extLst>
                <a:ext uri="{63B3BB69-23CF-44E3-9099-C40C66FF867C}">
                  <a14:compatExt spid="_x0000_s10241"/>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xdr:row>
          <xdr:rowOff>85725</xdr:rowOff>
        </xdr:from>
        <xdr:to>
          <xdr:col>4</xdr:col>
          <xdr:colOff>28575</xdr:colOff>
          <xdr:row>4</xdr:row>
          <xdr:rowOff>85725</xdr:rowOff>
        </xdr:to>
        <xdr:sp macro="" textlink="">
          <xdr:nvSpPr>
            <xdr:cNvPr id="10242" name="Object 2" hidden="1">
              <a:extLst>
                <a:ext uri="{63B3BB69-23CF-44E3-9099-C40C66FF867C}">
                  <a14:compatExt spid="_x0000_s10242"/>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9</xdr:col>
      <xdr:colOff>19050</xdr:colOff>
      <xdr:row>3</xdr:row>
      <xdr:rowOff>47625</xdr:rowOff>
    </xdr:from>
    <xdr:to>
      <xdr:col>11</xdr:col>
      <xdr:colOff>342900</xdr:colOff>
      <xdr:row>8</xdr:row>
      <xdr:rowOff>129332</xdr:rowOff>
    </xdr:to>
    <xdr:pic>
      <xdr:nvPicPr>
        <xdr:cNvPr id="2" name="Afbeelding 1">
          <a:extLst>
            <a:ext uri="{FF2B5EF4-FFF2-40B4-BE49-F238E27FC236}">
              <a16:creationId xmlns:a16="http://schemas.microsoft.com/office/drawing/2014/main" xmlns="" id="{6D50058E-44A9-491C-AE50-1BBAC79DA1C9}"/>
            </a:ext>
          </a:extLst>
        </xdr:cNvPr>
        <xdr:cNvPicPr>
          <a:picLocks noChangeAspect="1"/>
        </xdr:cNvPicPr>
      </xdr:nvPicPr>
      <xdr:blipFill>
        <a:blip xmlns:r="http://schemas.openxmlformats.org/officeDocument/2006/relationships" r:embed="rId1"/>
        <a:stretch>
          <a:fillRect/>
        </a:stretch>
      </xdr:blipFill>
      <xdr:spPr>
        <a:xfrm>
          <a:off x="6019800" y="885825"/>
          <a:ext cx="1647825" cy="1081832"/>
        </a:xfrm>
        <a:prstGeom prst="rect">
          <a:avLst/>
        </a:prstGeom>
      </xdr:spPr>
    </xdr:pic>
    <xdr:clientData/>
  </xdr:twoCellAnchor>
  <xdr:twoCellAnchor>
    <xdr:from>
      <xdr:col>8</xdr:col>
      <xdr:colOff>466725</xdr:colOff>
      <xdr:row>3</xdr:row>
      <xdr:rowOff>152400</xdr:rowOff>
    </xdr:from>
    <xdr:to>
      <xdr:col>9</xdr:col>
      <xdr:colOff>247650</xdr:colOff>
      <xdr:row>5</xdr:row>
      <xdr:rowOff>180975</xdr:rowOff>
    </xdr:to>
    <xdr:cxnSp macro="">
      <xdr:nvCxnSpPr>
        <xdr:cNvPr id="3" name="Rechte verbindingslijn met pijl 2">
          <a:extLst>
            <a:ext uri="{FF2B5EF4-FFF2-40B4-BE49-F238E27FC236}">
              <a16:creationId xmlns:a16="http://schemas.microsoft.com/office/drawing/2014/main" xmlns="" id="{6FE7C9D8-AECF-41D8-B0F7-69AD0906147B}"/>
            </a:ext>
          </a:extLst>
        </xdr:cNvPr>
        <xdr:cNvCxnSpPr/>
      </xdr:nvCxnSpPr>
      <xdr:spPr>
        <a:xfrm>
          <a:off x="5657850" y="990600"/>
          <a:ext cx="590550"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371475</xdr:colOff>
          <xdr:row>8</xdr:row>
          <xdr:rowOff>123825</xdr:rowOff>
        </xdr:from>
        <xdr:to>
          <xdr:col>4</xdr:col>
          <xdr:colOff>371475</xdr:colOff>
          <xdr:row>8</xdr:row>
          <xdr:rowOff>123825</xdr:rowOff>
        </xdr:to>
        <xdr:sp macro="" textlink="">
          <xdr:nvSpPr>
            <xdr:cNvPr id="12289" name="Object 1" hidden="1">
              <a:extLst>
                <a:ext uri="{63B3BB69-23CF-44E3-9099-C40C66FF867C}">
                  <a14:compatExt spid="_x0000_s12289"/>
                </a:ext>
                <a:ext uri="{FF2B5EF4-FFF2-40B4-BE49-F238E27FC236}">
                  <a16:creationId xmlns:a16="http://schemas.microsoft.com/office/drawing/2014/main" xmlns="" id="{00000000-0008-0000-04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371475</xdr:colOff>
          <xdr:row>8</xdr:row>
          <xdr:rowOff>123825</xdr:rowOff>
        </xdr:from>
        <xdr:to>
          <xdr:col>4</xdr:col>
          <xdr:colOff>371475</xdr:colOff>
          <xdr:row>8</xdr:row>
          <xdr:rowOff>123825</xdr:rowOff>
        </xdr:to>
        <xdr:sp macro="" textlink="">
          <xdr:nvSpPr>
            <xdr:cNvPr id="12290" name="Object 2" hidden="1">
              <a:extLst>
                <a:ext uri="{63B3BB69-23CF-44E3-9099-C40C66FF867C}">
                  <a14:compatExt spid="_x0000_s12290"/>
                </a:ext>
                <a:ext uri="{FF2B5EF4-FFF2-40B4-BE49-F238E27FC236}">
                  <a16:creationId xmlns:a16="http://schemas.microsoft.com/office/drawing/2014/main" xmlns="" id="{00000000-0008-0000-04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60960</xdr:colOff>
      <xdr:row>1</xdr:row>
      <xdr:rowOff>0</xdr:rowOff>
    </xdr:to>
    <xdr:grpSp>
      <xdr:nvGrpSpPr>
        <xdr:cNvPr id="2" name="Group 1">
          <a:extLst>
            <a:ext uri="{FF2B5EF4-FFF2-40B4-BE49-F238E27FC236}">
              <a16:creationId xmlns:a16="http://schemas.microsoft.com/office/drawing/2014/main" xmlns="" id="{00000000-0008-0000-0000-000002000000}"/>
            </a:ext>
          </a:extLst>
        </xdr:cNvPr>
        <xdr:cNvGrpSpPr>
          <a:grpSpLocks noChangeAspect="1"/>
        </xdr:cNvGrpSpPr>
      </xdr:nvGrpSpPr>
      <xdr:grpSpPr bwMode="auto">
        <a:xfrm rot="16200000" flipV="1">
          <a:off x="1706880" y="-1316355"/>
          <a:ext cx="0" cy="3413760"/>
          <a:chOff x="5531" y="1258"/>
          <a:chExt cx="5291" cy="13813"/>
        </a:xfrm>
      </xdr:grpSpPr>
      <xdr:cxnSp macro="">
        <xdr:nvCxnSpPr>
          <xdr:cNvPr id="3" name="AutoShape 6">
            <a:extLst>
              <a:ext uri="{FF2B5EF4-FFF2-40B4-BE49-F238E27FC236}">
                <a16:creationId xmlns:a16="http://schemas.microsoft.com/office/drawing/2014/main" xmlns="" id="{00000000-0008-0000-0000-000003000000}"/>
              </a:ext>
            </a:extLst>
          </xdr:cNvPr>
          <xdr:cNvCxnSpPr>
            <a:cxnSpLocks noChangeAspect="1" noChangeShapeType="1"/>
          </xdr:cNvCxnSpPr>
        </xdr:nvCxnSpPr>
        <xdr:spPr bwMode="auto">
          <a:xfrm flipH="1">
            <a:off x="6519" y="1258"/>
            <a:ext cx="4303" cy="10040"/>
          </a:xfrm>
          <a:prstGeom prst="straightConnector1">
            <a:avLst/>
          </a:prstGeom>
          <a:noFill/>
          <a:ln w="9525">
            <a:solidFill>
              <a:srgbClr val="A7BFDE"/>
            </a:solidFill>
            <a:round/>
            <a:headEnd/>
            <a:tailEnd/>
          </a:ln>
        </xdr:spPr>
      </xdr:cxnSp>
      <xdr:grpSp>
        <xdr:nvGrpSpPr>
          <xdr:cNvPr id="4" name="Group 2">
            <a:extLst>
              <a:ext uri="{FF2B5EF4-FFF2-40B4-BE49-F238E27FC236}">
                <a16:creationId xmlns:a16="http://schemas.microsoft.com/office/drawing/2014/main" xmlns="" id="{00000000-0008-0000-0000-000004000000}"/>
              </a:ext>
            </a:extLst>
          </xdr:cNvPr>
          <xdr:cNvGrpSpPr>
            <a:grpSpLocks noChangeAspect="1"/>
          </xdr:cNvGrpSpPr>
        </xdr:nvGrpSpPr>
        <xdr:grpSpPr bwMode="auto">
          <a:xfrm>
            <a:off x="-379161674" y="9226"/>
            <a:ext cx="379172496" cy="2030901"/>
            <a:chOff x="-379161674" y="9226"/>
            <a:chExt cx="379172496" cy="2030901"/>
          </a:xfrm>
        </xdr:grpSpPr>
        <xdr:sp macro="" textlink="">
          <xdr:nvSpPr>
            <xdr:cNvPr id="5" name="Freeform 5">
              <a:extLst>
                <a:ext uri="{FF2B5EF4-FFF2-40B4-BE49-F238E27FC236}">
                  <a16:creationId xmlns:a16="http://schemas.microsoft.com/office/drawing/2014/main" xmlns="" id="{00000000-0008-0000-0000-000005000000}"/>
                </a:ext>
              </a:extLst>
            </xdr:cNvPr>
            <xdr:cNvSpPr>
              <a:spLocks noChangeAspect="1"/>
            </xdr:cNvSpPr>
          </xdr:nvSpPr>
          <xdr:spPr bwMode="auto">
            <a:xfrm>
              <a:off x="5531" y="9226"/>
              <a:ext cx="5291" cy="5845"/>
            </a:xfrm>
            <a:custGeom>
              <a:avLst/>
              <a:gdLst>
                <a:gd name="T0" fmla="*/ 2 w 6418"/>
                <a:gd name="T1" fmla="*/ 7 h 6670"/>
                <a:gd name="T2" fmla="*/ 2 w 6418"/>
                <a:gd name="T3" fmla="*/ 34 h 6670"/>
                <a:gd name="T4" fmla="*/ 2 w 6418"/>
                <a:gd name="T5" fmla="*/ 34 h 6670"/>
                <a:gd name="T6" fmla="*/ 2 w 6418"/>
                <a:gd name="T7" fmla="*/ 11 h 6670"/>
                <a:gd name="T8" fmla="*/ 2 w 6418"/>
                <a:gd name="T9" fmla="*/ 7 h 6670"/>
                <a:gd name="T10" fmla="*/ 0 60000 65536"/>
                <a:gd name="T11" fmla="*/ 0 60000 65536"/>
                <a:gd name="T12" fmla="*/ 0 60000 65536"/>
                <a:gd name="T13" fmla="*/ 0 60000 65536"/>
                <a:gd name="T14" fmla="*/ 0 60000 65536"/>
                <a:gd name="T15" fmla="*/ 0 w 6418"/>
                <a:gd name="T16" fmla="*/ 0 h 6670"/>
                <a:gd name="T17" fmla="*/ 6418 w 6418"/>
                <a:gd name="T18" fmla="*/ 6670 h 6670"/>
              </a:gdLst>
              <a:ahLst/>
              <a:cxnLst>
                <a:cxn ang="T10">
                  <a:pos x="T0" y="T1"/>
                </a:cxn>
                <a:cxn ang="T11">
                  <a:pos x="T2" y="T3"/>
                </a:cxn>
                <a:cxn ang="T12">
                  <a:pos x="T4" y="T5"/>
                </a:cxn>
                <a:cxn ang="T13">
                  <a:pos x="T6" y="T7"/>
                </a:cxn>
                <a:cxn ang="T14">
                  <a:pos x="T8" y="T9"/>
                </a:cxn>
              </a:cxnLst>
              <a:rect l="T15" t="T16" r="T17" b="T18"/>
              <a:pathLst>
                <a:path w="6418" h="6670">
                  <a:moveTo>
                    <a:pt x="6418" y="1185"/>
                  </a:moveTo>
                  <a:lnTo>
                    <a:pt x="6418" y="6670"/>
                  </a:lnTo>
                  <a:lnTo>
                    <a:pt x="1809" y="6669"/>
                  </a:lnTo>
                  <a:cubicBezTo>
                    <a:pt x="974" y="5889"/>
                    <a:pt x="0" y="3958"/>
                    <a:pt x="1407" y="1987"/>
                  </a:cubicBezTo>
                  <a:cubicBezTo>
                    <a:pt x="2830" y="0"/>
                    <a:pt x="5591" y="411"/>
                    <a:pt x="6418" y="1185"/>
                  </a:cubicBezTo>
                  <a:close/>
                </a:path>
              </a:pathLst>
            </a:custGeom>
            <a:solidFill>
              <a:srgbClr val="A7BFDE"/>
            </a:solidFill>
            <a:ln w="9525">
              <a:noFill/>
              <a:round/>
              <a:headEnd/>
              <a:tailEnd/>
            </a:ln>
          </xdr:spPr>
        </xdr:sp>
        <xdr:sp macro="" textlink="">
          <xdr:nvSpPr>
            <xdr:cNvPr id="6" name="Oval 4">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rot="5327714" flipV="1">
              <a:off x="6117" y="10212"/>
              <a:ext cx="4526" cy="4258"/>
            </a:xfrm>
            <a:prstGeom prst="ellipse">
              <a:avLst/>
            </a:prstGeom>
            <a:solidFill>
              <a:srgbClr val="D3DFEE"/>
            </a:solidFill>
            <a:ln w="9525">
              <a:noFill/>
              <a:round/>
              <a:headEnd/>
              <a:tailEnd/>
            </a:ln>
          </xdr:spPr>
        </xdr:sp>
        <xdr:sp macro="" textlink="">
          <xdr:nvSpPr>
            <xdr:cNvPr id="7" name="Oval 3">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rot="5327714" flipV="1">
              <a:off x="-329532480" y="1501140"/>
              <a:ext cx="3539" cy="0"/>
            </a:xfrm>
            <a:prstGeom prst="ellipse">
              <a:avLst/>
            </a:prstGeom>
            <a:solidFill>
              <a:srgbClr val="7BA0CD"/>
            </a:solidFill>
            <a:ln w="9525">
              <a:noFill/>
              <a:round/>
              <a:headEnd/>
              <a:tailEnd/>
            </a:ln>
          </xdr:spPr>
          <xdr:txBody>
            <a:bodyPr vertOverflow="clip" wrap="square" lIns="0" tIns="0" rIns="0" bIns="0" anchor="t" upright="1"/>
            <a:lstStyle/>
            <a:p>
              <a:pPr algn="l" rtl="0">
                <a:defRPr sz="1000"/>
              </a:pPr>
              <a:endParaRPr lang="nl-NL" sz="1000" b="1" i="0" strike="noStrike">
                <a:solidFill>
                  <a:srgbClr val="000000"/>
                </a:solidFill>
                <a:latin typeface="Times New Roman"/>
                <a:cs typeface="Times New Roman"/>
              </a:endParaRPr>
            </a:p>
            <a:p>
              <a:pPr algn="l" rtl="0">
                <a:defRPr sz="1000"/>
              </a:pPr>
              <a:r>
                <a:rPr lang="nl-NL" sz="1200" b="1" i="0" strike="noStrike">
                  <a:solidFill>
                    <a:srgbClr val="000000"/>
                  </a:solidFill>
                  <a:latin typeface="Times New Roman"/>
                  <a:cs typeface="Times New Roman"/>
                </a:rPr>
                <a:t> </a:t>
              </a:r>
              <a:r>
                <a:rPr lang="nl-NL" sz="1200" b="1" i="0" strike="noStrike">
                  <a:solidFill>
                    <a:schemeClr val="bg1"/>
                  </a:solidFill>
                  <a:latin typeface="Times New Roman"/>
                  <a:cs typeface="Times New Roman"/>
                </a:rPr>
                <a:t>Blok</a:t>
              </a:r>
              <a:r>
                <a:rPr lang="nl-NL" sz="1200" b="1" i="0" strike="noStrike" baseline="0">
                  <a:solidFill>
                    <a:schemeClr val="bg1"/>
                  </a:solidFill>
                  <a:latin typeface="Times New Roman"/>
                  <a:cs typeface="Times New Roman"/>
                </a:rPr>
                <a:t> 5</a:t>
              </a:r>
              <a:endParaRPr lang="nl-NL" sz="1200" b="1" i="0" strike="noStrike">
                <a:solidFill>
                  <a:schemeClr val="bg1"/>
                </a:solidFill>
                <a:latin typeface="Times New Roman"/>
                <a:cs typeface="Times New Roman"/>
              </a:endParaRPr>
            </a:p>
          </xdr:txBody>
        </xdr:sp>
      </xdr:grpSp>
    </xdr:grpSp>
    <xdr:clientData/>
  </xdr:twoCellAnchor>
  <mc:AlternateContent xmlns:mc="http://schemas.openxmlformats.org/markup-compatibility/2006">
    <mc:Choice xmlns:a14="http://schemas.microsoft.com/office/drawing/2010/main" Requires="a14">
      <xdr:twoCellAnchor>
        <xdr:from>
          <xdr:col>3</xdr:col>
          <xdr:colOff>180975</xdr:colOff>
          <xdr:row>1</xdr:row>
          <xdr:rowOff>28575</xdr:rowOff>
        </xdr:from>
        <xdr:to>
          <xdr:col>3</xdr:col>
          <xdr:colOff>180975</xdr:colOff>
          <xdr:row>1</xdr:row>
          <xdr:rowOff>28575</xdr:rowOff>
        </xdr:to>
        <xdr:sp macro="" textlink="">
          <xdr:nvSpPr>
            <xdr:cNvPr id="18433" name="Object 1" hidden="1">
              <a:extLst>
                <a:ext uri="{63B3BB69-23CF-44E3-9099-C40C66FF867C}">
                  <a14:compatExt spid="_x0000_s18433"/>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xdr:row>
          <xdr:rowOff>28575</xdr:rowOff>
        </xdr:from>
        <xdr:to>
          <xdr:col>3</xdr:col>
          <xdr:colOff>180975</xdr:colOff>
          <xdr:row>1</xdr:row>
          <xdr:rowOff>28575</xdr:rowOff>
        </xdr:to>
        <xdr:sp macro="" textlink="">
          <xdr:nvSpPr>
            <xdr:cNvPr id="18434" name="Object 2" hidden="1">
              <a:extLst>
                <a:ext uri="{63B3BB69-23CF-44E3-9099-C40C66FF867C}">
                  <a14:compatExt spid="_x0000_s18434"/>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7</xdr:col>
      <xdr:colOff>450851</xdr:colOff>
      <xdr:row>4</xdr:row>
      <xdr:rowOff>171450</xdr:rowOff>
    </xdr:from>
    <xdr:to>
      <xdr:col>10</xdr:col>
      <xdr:colOff>295276</xdr:colOff>
      <xdr:row>7</xdr:row>
      <xdr:rowOff>42884</xdr:rowOff>
    </xdr:to>
    <xdr:pic>
      <xdr:nvPicPr>
        <xdr:cNvPr id="2" name="Picture 543">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37076" y="1190625"/>
          <a:ext cx="1882775" cy="442934"/>
        </a:xfrm>
        <a:prstGeom prst="rect">
          <a:avLst/>
        </a:prstGeom>
        <a:noFill/>
        <a:ln w="1">
          <a:noFill/>
          <a:miter lim="800000"/>
          <a:headEnd/>
          <a:tailEnd/>
        </a:ln>
      </xdr:spPr>
    </xdr:pic>
    <xdr:clientData/>
  </xdr:twoCellAnchor>
  <xdr:twoCellAnchor editAs="oneCell">
    <xdr:from>
      <xdr:col>9</xdr:col>
      <xdr:colOff>579120</xdr:colOff>
      <xdr:row>2</xdr:row>
      <xdr:rowOff>40640</xdr:rowOff>
    </xdr:from>
    <xdr:to>
      <xdr:col>11</xdr:col>
      <xdr:colOff>24765</xdr:colOff>
      <xdr:row>3</xdr:row>
      <xdr:rowOff>103505</xdr:rowOff>
    </xdr:to>
    <xdr:pic>
      <xdr:nvPicPr>
        <xdr:cNvPr id="3" name="Picture 520">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79795" y="678815"/>
          <a:ext cx="845820" cy="25336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3</xdr:col>
          <xdr:colOff>561975</xdr:colOff>
          <xdr:row>10</xdr:row>
          <xdr:rowOff>180975</xdr:rowOff>
        </xdr:from>
        <xdr:to>
          <xdr:col>3</xdr:col>
          <xdr:colOff>561975</xdr:colOff>
          <xdr:row>10</xdr:row>
          <xdr:rowOff>180975</xdr:rowOff>
        </xdr:to>
        <xdr:sp macro="" textlink="">
          <xdr:nvSpPr>
            <xdr:cNvPr id="19457" name="Object 1" hidden="1">
              <a:extLst>
                <a:ext uri="{63B3BB69-23CF-44E3-9099-C40C66FF867C}">
                  <a14:compatExt spid="_x0000_s19457"/>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561975</xdr:colOff>
          <xdr:row>10</xdr:row>
          <xdr:rowOff>180975</xdr:rowOff>
        </xdr:from>
        <xdr:to>
          <xdr:col>3</xdr:col>
          <xdr:colOff>561975</xdr:colOff>
          <xdr:row>10</xdr:row>
          <xdr:rowOff>180975</xdr:rowOff>
        </xdr:to>
        <xdr:sp macro="" textlink="">
          <xdr:nvSpPr>
            <xdr:cNvPr id="19458" name="Object 2" hidden="1">
              <a:extLst>
                <a:ext uri="{63B3BB69-23CF-44E3-9099-C40C66FF867C}">
                  <a14:compatExt spid="_x0000_s19458"/>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107950</xdr:colOff>
      <xdr:row>5</xdr:row>
      <xdr:rowOff>196850</xdr:rowOff>
    </xdr:from>
    <xdr:to>
      <xdr:col>7</xdr:col>
      <xdr:colOff>571500</xdr:colOff>
      <xdr:row>6</xdr:row>
      <xdr:rowOff>15875</xdr:rowOff>
    </xdr:to>
    <xdr:cxnSp macro="">
      <xdr:nvCxnSpPr>
        <xdr:cNvPr id="6" name="Rechte verbindingslijn met pijl 5">
          <a:extLst>
            <a:ext uri="{FF2B5EF4-FFF2-40B4-BE49-F238E27FC236}">
              <a16:creationId xmlns="" xmlns:a16="http://schemas.microsoft.com/office/drawing/2014/main" id="{00000000-0008-0000-0000-000006000000}"/>
            </a:ext>
          </a:extLst>
        </xdr:cNvPr>
        <xdr:cNvCxnSpPr/>
      </xdr:nvCxnSpPr>
      <xdr:spPr>
        <a:xfrm flipV="1">
          <a:off x="4194175" y="1397000"/>
          <a:ext cx="46355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7</xdr:row>
      <xdr:rowOff>175260</xdr:rowOff>
    </xdr:from>
    <xdr:to>
      <xdr:col>1</xdr:col>
      <xdr:colOff>1196340</xdr:colOff>
      <xdr:row>15</xdr:row>
      <xdr:rowOff>47625</xdr:rowOff>
    </xdr:to>
    <xdr:pic>
      <xdr:nvPicPr>
        <xdr:cNvPr id="2" name="Picture 562">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1813560"/>
          <a:ext cx="1196340" cy="1786890"/>
        </a:xfrm>
        <a:prstGeom prst="rect">
          <a:avLst/>
        </a:prstGeom>
        <a:noFill/>
        <a:ln w="1">
          <a:noFill/>
          <a:miter lim="800000"/>
          <a:headEnd/>
          <a:tailEnd/>
        </a:ln>
      </xdr:spPr>
    </xdr:pic>
    <xdr:clientData/>
  </xdr:twoCellAnchor>
  <xdr:twoCellAnchor>
    <xdr:from>
      <xdr:col>1</xdr:col>
      <xdr:colOff>956947</xdr:colOff>
      <xdr:row>6</xdr:row>
      <xdr:rowOff>190500</xdr:rowOff>
    </xdr:from>
    <xdr:to>
      <xdr:col>2</xdr:col>
      <xdr:colOff>564098</xdr:colOff>
      <xdr:row>9</xdr:row>
      <xdr:rowOff>38100</xdr:rowOff>
    </xdr:to>
    <xdr:cxnSp macro="">
      <xdr:nvCxnSpPr>
        <xdr:cNvPr id="3" name="AutoShape 22">
          <a:extLst>
            <a:ext uri="{FF2B5EF4-FFF2-40B4-BE49-F238E27FC236}">
              <a16:creationId xmlns="" xmlns:a16="http://schemas.microsoft.com/office/drawing/2014/main" id="{00000000-0008-0000-0000-000003000000}"/>
            </a:ext>
          </a:extLst>
        </xdr:cNvPr>
        <xdr:cNvCxnSpPr>
          <a:cxnSpLocks noChangeShapeType="1"/>
        </xdr:cNvCxnSpPr>
      </xdr:nvCxnSpPr>
      <xdr:spPr bwMode="auto">
        <a:xfrm flipH="1">
          <a:off x="1166497" y="1628775"/>
          <a:ext cx="997801" cy="552450"/>
        </a:xfrm>
        <a:prstGeom prst="straightConnector1">
          <a:avLst/>
        </a:prstGeom>
        <a:noFill/>
        <a:ln w="38100">
          <a:solidFill>
            <a:srgbClr val="FFC000"/>
          </a:solidFill>
          <a:round/>
          <a:headEnd/>
          <a:tailEnd type="triangle" w="med" len="med"/>
        </a:ln>
        <a:scene3d>
          <a:camera prst="orthographicFront"/>
          <a:lightRig rig="threePt" dir="t"/>
        </a:scene3d>
        <a:sp3d prstMaterial="matte">
          <a:bevelT/>
        </a:sp3d>
      </xdr:spPr>
    </xdr:cxnSp>
    <xdr:clientData/>
  </xdr:twoCellAnchor>
  <mc:AlternateContent xmlns:mc="http://schemas.openxmlformats.org/markup-compatibility/2006">
    <mc:Choice xmlns:a14="http://schemas.microsoft.com/office/drawing/2010/main" Requires="a14">
      <xdr:twoCellAnchor>
        <xdr:from>
          <xdr:col>2</xdr:col>
          <xdr:colOff>619125</xdr:colOff>
          <xdr:row>14</xdr:row>
          <xdr:rowOff>200025</xdr:rowOff>
        </xdr:from>
        <xdr:to>
          <xdr:col>2</xdr:col>
          <xdr:colOff>619125</xdr:colOff>
          <xdr:row>14</xdr:row>
          <xdr:rowOff>200025</xdr:rowOff>
        </xdr:to>
        <xdr:sp macro="" textlink="">
          <xdr:nvSpPr>
            <xdr:cNvPr id="20481" name="Object 1" hidden="1">
              <a:extLst>
                <a:ext uri="{63B3BB69-23CF-44E3-9099-C40C66FF867C}">
                  <a14:compatExt spid="_x0000_s20481"/>
                </a:ext>
                <a:ext uri="{FF2B5EF4-FFF2-40B4-BE49-F238E27FC236}">
                  <a16:creationId xmlns=""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619125</xdr:colOff>
          <xdr:row>14</xdr:row>
          <xdr:rowOff>200025</xdr:rowOff>
        </xdr:from>
        <xdr:to>
          <xdr:col>2</xdr:col>
          <xdr:colOff>619125</xdr:colOff>
          <xdr:row>14</xdr:row>
          <xdr:rowOff>200025</xdr:rowOff>
        </xdr:to>
        <xdr:sp macro="" textlink="">
          <xdr:nvSpPr>
            <xdr:cNvPr id="20482" name="Object 2" hidden="1">
              <a:extLst>
                <a:ext uri="{63B3BB69-23CF-44E3-9099-C40C66FF867C}">
                  <a14:compatExt spid="_x0000_s20482"/>
                </a:ext>
                <a:ext uri="{FF2B5EF4-FFF2-40B4-BE49-F238E27FC236}">
                  <a16:creationId xmlns="" xmlns:a16="http://schemas.microsoft.com/office/drawing/2014/main" id="{00000000-0008-0000-00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8</xdr:col>
      <xdr:colOff>558800</xdr:colOff>
      <xdr:row>4</xdr:row>
      <xdr:rowOff>144986</xdr:rowOff>
    </xdr:from>
    <xdr:to>
      <xdr:col>10</xdr:col>
      <xdr:colOff>98239</xdr:colOff>
      <xdr:row>7</xdr:row>
      <xdr:rowOff>263525</xdr:rowOff>
    </xdr:to>
    <xdr:pic>
      <xdr:nvPicPr>
        <xdr:cNvPr id="6" name="Afbeelding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5873750" y="1183211"/>
          <a:ext cx="806264" cy="718614"/>
        </a:xfrm>
        <a:prstGeom prst="rect">
          <a:avLst/>
        </a:prstGeom>
      </xdr:spPr>
    </xdr:pic>
    <xdr:clientData/>
  </xdr:twoCellAnchor>
  <xdr:twoCellAnchor>
    <xdr:from>
      <xdr:col>8</xdr:col>
      <xdr:colOff>111125</xdr:colOff>
      <xdr:row>5</xdr:row>
      <xdr:rowOff>101600</xdr:rowOff>
    </xdr:from>
    <xdr:to>
      <xdr:col>9</xdr:col>
      <xdr:colOff>409575</xdr:colOff>
      <xdr:row>6</xdr:row>
      <xdr:rowOff>101600</xdr:rowOff>
    </xdr:to>
    <xdr:cxnSp macro="">
      <xdr:nvCxnSpPr>
        <xdr:cNvPr id="7" name="AutoShape 22">
          <a:extLst>
            <a:ext uri="{FF2B5EF4-FFF2-40B4-BE49-F238E27FC236}">
              <a16:creationId xmlns="" xmlns:a16="http://schemas.microsoft.com/office/drawing/2014/main" id="{00000000-0008-0000-0000-000007000000}"/>
            </a:ext>
          </a:extLst>
        </xdr:cNvPr>
        <xdr:cNvCxnSpPr>
          <a:cxnSpLocks noChangeShapeType="1"/>
        </xdr:cNvCxnSpPr>
      </xdr:nvCxnSpPr>
      <xdr:spPr bwMode="auto">
        <a:xfrm flipV="1">
          <a:off x="5426075" y="1339850"/>
          <a:ext cx="908050" cy="200025"/>
        </a:xfrm>
        <a:prstGeom prst="straightConnector1">
          <a:avLst/>
        </a:prstGeom>
        <a:noFill/>
        <a:ln w="38100">
          <a:solidFill>
            <a:srgbClr val="FFC000"/>
          </a:solidFill>
          <a:round/>
          <a:headEnd/>
          <a:tailEnd type="triangle" w="med" len="med"/>
        </a:ln>
        <a:scene3d>
          <a:camera prst="orthographicFront"/>
          <a:lightRig rig="threePt" dir="t"/>
        </a:scene3d>
        <a:sp3d prstMaterial="matte">
          <a:bevelT/>
        </a:sp3d>
      </xdr:spPr>
    </xdr:cxn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405765</xdr:colOff>
      <xdr:row>35</xdr:row>
      <xdr:rowOff>7620</xdr:rowOff>
    </xdr:from>
    <xdr:to>
      <xdr:col>6</xdr:col>
      <xdr:colOff>619125</xdr:colOff>
      <xdr:row>36</xdr:row>
      <xdr:rowOff>60960</xdr:rowOff>
    </xdr:to>
    <xdr:pic>
      <xdr:nvPicPr>
        <xdr:cNvPr id="2" name="Picture 657">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77640" y="6779895"/>
          <a:ext cx="213360" cy="243840"/>
        </a:xfrm>
        <a:prstGeom prst="rect">
          <a:avLst/>
        </a:prstGeom>
        <a:noFill/>
        <a:ln w="1">
          <a:noFill/>
          <a:miter lim="800000"/>
          <a:headEnd/>
          <a:tailEnd/>
        </a:ln>
      </xdr:spPr>
    </xdr:pic>
    <xdr:clientData/>
  </xdr:twoCellAnchor>
  <xdr:twoCellAnchor editAs="oneCell">
    <xdr:from>
      <xdr:col>1</xdr:col>
      <xdr:colOff>1257300</xdr:colOff>
      <xdr:row>8</xdr:row>
      <xdr:rowOff>106680</xdr:rowOff>
    </xdr:from>
    <xdr:to>
      <xdr:col>6</xdr:col>
      <xdr:colOff>1097280</xdr:colOff>
      <xdr:row>14</xdr:row>
      <xdr:rowOff>76200</xdr:rowOff>
    </xdr:to>
    <xdr:pic>
      <xdr:nvPicPr>
        <xdr:cNvPr id="3" name="Picture 694">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5900" y="1830705"/>
          <a:ext cx="3183255" cy="112204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161925</xdr:colOff>
          <xdr:row>20</xdr:row>
          <xdr:rowOff>85725</xdr:rowOff>
        </xdr:from>
        <xdr:to>
          <xdr:col>5</xdr:col>
          <xdr:colOff>161925</xdr:colOff>
          <xdr:row>20</xdr:row>
          <xdr:rowOff>85725</xdr:rowOff>
        </xdr:to>
        <xdr:sp macro="" textlink="">
          <xdr:nvSpPr>
            <xdr:cNvPr id="21505" name="Object 1" hidden="1">
              <a:extLst>
                <a:ext uri="{63B3BB69-23CF-44E3-9099-C40C66FF867C}">
                  <a14:compatExt spid="_x0000_s21505"/>
                </a:ext>
                <a:ext uri="{FF2B5EF4-FFF2-40B4-BE49-F238E27FC236}">
                  <a16:creationId xmlns="" xmlns:a16="http://schemas.microsoft.com/office/drawing/2014/main" id="{00000000-0008-0000-00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85725</xdr:rowOff>
        </xdr:from>
        <xdr:to>
          <xdr:col>5</xdr:col>
          <xdr:colOff>161925</xdr:colOff>
          <xdr:row>20</xdr:row>
          <xdr:rowOff>85725</xdr:rowOff>
        </xdr:to>
        <xdr:sp macro="" textlink="">
          <xdr:nvSpPr>
            <xdr:cNvPr id="21506" name="Object 2" hidden="1">
              <a:extLst>
                <a:ext uri="{63B3BB69-23CF-44E3-9099-C40C66FF867C}">
                  <a14:compatExt spid="_x0000_s21506"/>
                </a:ext>
                <a:ext uri="{FF2B5EF4-FFF2-40B4-BE49-F238E27FC236}">
                  <a16:creationId xmlns="" xmlns:a16="http://schemas.microsoft.com/office/drawing/2014/main"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5</xdr:col>
      <xdr:colOff>89853</xdr:colOff>
      <xdr:row>41</xdr:row>
      <xdr:rowOff>171450</xdr:rowOff>
    </xdr:from>
    <xdr:to>
      <xdr:col>5</xdr:col>
      <xdr:colOff>332423</xdr:colOff>
      <xdr:row>42</xdr:row>
      <xdr:rowOff>179070</xdr:rowOff>
    </xdr:to>
    <xdr:pic>
      <xdr:nvPicPr>
        <xdr:cNvPr id="2" name="Picture 657">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90278" y="8391525"/>
          <a:ext cx="242570" cy="245745"/>
        </a:xfrm>
        <a:prstGeom prst="rect">
          <a:avLst/>
        </a:prstGeom>
        <a:noFill/>
        <a:ln w="1">
          <a:noFill/>
          <a:miter lim="800000"/>
          <a:headEnd/>
          <a:tailEnd/>
        </a:ln>
      </xdr:spPr>
    </xdr:pic>
    <xdr:clientData/>
  </xdr:twoCellAnchor>
  <xdr:twoCellAnchor editAs="oneCell">
    <xdr:from>
      <xdr:col>6</xdr:col>
      <xdr:colOff>304800</xdr:colOff>
      <xdr:row>12</xdr:row>
      <xdr:rowOff>20954</xdr:rowOff>
    </xdr:from>
    <xdr:to>
      <xdr:col>8</xdr:col>
      <xdr:colOff>966788</xdr:colOff>
      <xdr:row>18</xdr:row>
      <xdr:rowOff>127726</xdr:rowOff>
    </xdr:to>
    <xdr:pic>
      <xdr:nvPicPr>
        <xdr:cNvPr id="3" name="Picture 705">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95775" y="2678429"/>
          <a:ext cx="2109788" cy="1297397"/>
        </a:xfrm>
        <a:prstGeom prst="rect">
          <a:avLst/>
        </a:prstGeom>
        <a:noFill/>
        <a:ln w="1">
          <a:noFill/>
          <a:miter lim="800000"/>
          <a:headEnd/>
          <a:tailEnd/>
        </a:ln>
      </xdr:spPr>
    </xdr:pic>
    <xdr:clientData/>
  </xdr:twoCellAnchor>
  <xdr:twoCellAnchor>
    <xdr:from>
      <xdr:col>5</xdr:col>
      <xdr:colOff>447675</xdr:colOff>
      <xdr:row>12</xdr:row>
      <xdr:rowOff>142875</xdr:rowOff>
    </xdr:from>
    <xdr:to>
      <xdr:col>6</xdr:col>
      <xdr:colOff>475300</xdr:colOff>
      <xdr:row>12</xdr:row>
      <xdr:rowOff>228600</xdr:rowOff>
    </xdr:to>
    <xdr:cxnSp macro="">
      <xdr:nvCxnSpPr>
        <xdr:cNvPr id="4" name="Rechte verbindingslijn met pijl 3">
          <a:extLst>
            <a:ext uri="{FF2B5EF4-FFF2-40B4-BE49-F238E27FC236}">
              <a16:creationId xmlns:a16="http://schemas.microsoft.com/office/drawing/2014/main" xmlns="" id="{00000000-0008-0000-0000-000004000000}"/>
            </a:ext>
          </a:extLst>
        </xdr:cNvPr>
        <xdr:cNvCxnSpPr/>
      </xdr:nvCxnSpPr>
      <xdr:spPr>
        <a:xfrm>
          <a:off x="3848100" y="2800350"/>
          <a:ext cx="618175"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419507</xdr:colOff>
      <xdr:row>13</xdr:row>
      <xdr:rowOff>167640</xdr:rowOff>
    </xdr:from>
    <xdr:to>
      <xdr:col>10</xdr:col>
      <xdr:colOff>37148</xdr:colOff>
      <xdr:row>20</xdr:row>
      <xdr:rowOff>185737</xdr:rowOff>
    </xdr:to>
    <xdr:pic>
      <xdr:nvPicPr>
        <xdr:cNvPr id="5" name="Picture 706">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858282" y="3063240"/>
          <a:ext cx="1217841" cy="1351597"/>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152400</xdr:colOff>
          <xdr:row>22</xdr:row>
          <xdr:rowOff>123825</xdr:rowOff>
        </xdr:from>
        <xdr:to>
          <xdr:col>4</xdr:col>
          <xdr:colOff>152400</xdr:colOff>
          <xdr:row>22</xdr:row>
          <xdr:rowOff>123825</xdr:rowOff>
        </xdr:to>
        <xdr:sp macro="" textlink="">
          <xdr:nvSpPr>
            <xdr:cNvPr id="22529" name="Object 1" hidden="1">
              <a:extLst>
                <a:ext uri="{63B3BB69-23CF-44E3-9099-C40C66FF867C}">
                  <a14:compatExt spid="_x0000_s22529"/>
                </a:ext>
                <a:ext uri="{FF2B5EF4-FFF2-40B4-BE49-F238E27FC236}">
                  <a16:creationId xmlns:a16="http://schemas.microsoft.com/office/drawing/2014/main" xmlns="" id="{00000000-0008-0000-00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22</xdr:row>
          <xdr:rowOff>123825</xdr:rowOff>
        </xdr:from>
        <xdr:to>
          <xdr:col>4</xdr:col>
          <xdr:colOff>152400</xdr:colOff>
          <xdr:row>22</xdr:row>
          <xdr:rowOff>123825</xdr:rowOff>
        </xdr:to>
        <xdr:sp macro="" textlink="">
          <xdr:nvSpPr>
            <xdr:cNvPr id="22530" name="Object 2" hidden="1">
              <a:extLst>
                <a:ext uri="{63B3BB69-23CF-44E3-9099-C40C66FF867C}">
                  <a14:compatExt spid="_x0000_s22530"/>
                </a:ext>
                <a:ext uri="{FF2B5EF4-FFF2-40B4-BE49-F238E27FC236}">
                  <a16:creationId xmlns:a16="http://schemas.microsoft.com/office/drawing/2014/main" xmlns="" id="{00000000-0008-0000-00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32</xdr:row>
          <xdr:rowOff>123825</xdr:rowOff>
        </xdr:from>
        <xdr:to>
          <xdr:col>4</xdr:col>
          <xdr:colOff>152400</xdr:colOff>
          <xdr:row>32</xdr:row>
          <xdr:rowOff>123825</xdr:rowOff>
        </xdr:to>
        <xdr:sp macro="" textlink="">
          <xdr:nvSpPr>
            <xdr:cNvPr id="22531" name="Object 3" hidden="1">
              <a:extLst>
                <a:ext uri="{63B3BB69-23CF-44E3-9099-C40C66FF867C}">
                  <a14:compatExt spid="_x0000_s22531"/>
                </a:ext>
                <a:ext uri="{FF2B5EF4-FFF2-40B4-BE49-F238E27FC236}">
                  <a16:creationId xmlns:a16="http://schemas.microsoft.com/office/drawing/2014/main" xmlns="" id="{4BFA7E72-7988-426E-BBA7-6BA90165315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32</xdr:row>
          <xdr:rowOff>123825</xdr:rowOff>
        </xdr:from>
        <xdr:to>
          <xdr:col>4</xdr:col>
          <xdr:colOff>152400</xdr:colOff>
          <xdr:row>32</xdr:row>
          <xdr:rowOff>123825</xdr:rowOff>
        </xdr:to>
        <xdr:sp macro="" textlink="">
          <xdr:nvSpPr>
            <xdr:cNvPr id="22532" name="Object 4" hidden="1">
              <a:extLst>
                <a:ext uri="{63B3BB69-23CF-44E3-9099-C40C66FF867C}">
                  <a14:compatExt spid="_x0000_s22532"/>
                </a:ext>
                <a:ext uri="{FF2B5EF4-FFF2-40B4-BE49-F238E27FC236}">
                  <a16:creationId xmlns:a16="http://schemas.microsoft.com/office/drawing/2014/main" xmlns="" id="{CD4FE106-D5D4-446B-BE95-B7ACCAB4CCA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0</xdr:colOff>
      <xdr:row>35</xdr:row>
      <xdr:rowOff>7620</xdr:rowOff>
    </xdr:from>
    <xdr:to>
      <xdr:col>4</xdr:col>
      <xdr:colOff>457200</xdr:colOff>
      <xdr:row>48</xdr:row>
      <xdr:rowOff>0</xdr:rowOff>
    </xdr:to>
    <xdr:graphicFrame macro="">
      <xdr:nvGraphicFramePr>
        <xdr:cNvPr id="2" name="Grafiek 1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3</xdr:col>
          <xdr:colOff>142875</xdr:colOff>
          <xdr:row>0</xdr:row>
          <xdr:rowOff>142875</xdr:rowOff>
        </xdr:from>
        <xdr:to>
          <xdr:col>3</xdr:col>
          <xdr:colOff>142875</xdr:colOff>
          <xdr:row>0</xdr:row>
          <xdr:rowOff>142875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xmlns="" id="{00000000-0008-0000-00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0</xdr:row>
          <xdr:rowOff>142875</xdr:rowOff>
        </xdr:from>
        <xdr:to>
          <xdr:col>3</xdr:col>
          <xdr:colOff>142875</xdr:colOff>
          <xdr:row>0</xdr:row>
          <xdr:rowOff>142875</xdr:rowOff>
        </xdr:to>
        <xdr:sp macro="" textlink="">
          <xdr:nvSpPr>
            <xdr:cNvPr id="23554" name="Object 2" hidden="1">
              <a:extLst>
                <a:ext uri="{63B3BB69-23CF-44E3-9099-C40C66FF867C}">
                  <a14:compatExt spid="_x0000_s23554"/>
                </a:ext>
                <a:ext uri="{FF2B5EF4-FFF2-40B4-BE49-F238E27FC236}">
                  <a16:creationId xmlns:a16="http://schemas.microsoft.com/office/drawing/2014/main" xmlns="" id="{00000000-0008-0000-00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4</xdr:col>
      <xdr:colOff>502920</xdr:colOff>
      <xdr:row>35</xdr:row>
      <xdr:rowOff>0</xdr:rowOff>
    </xdr:from>
    <xdr:to>
      <xdr:col>8</xdr:col>
      <xdr:colOff>30480</xdr:colOff>
      <xdr:row>48</xdr:row>
      <xdr:rowOff>15240</xdr:rowOff>
    </xdr:to>
    <xdr:graphicFrame macro="">
      <xdr:nvGraphicFramePr>
        <xdr:cNvPr id="5" name="Grafiek 4">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72684</xdr:colOff>
      <xdr:row>31</xdr:row>
      <xdr:rowOff>97633</xdr:rowOff>
    </xdr:from>
    <xdr:to>
      <xdr:col>2</xdr:col>
      <xdr:colOff>536474</xdr:colOff>
      <xdr:row>48</xdr:row>
      <xdr:rowOff>71437</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2684" y="6984208"/>
          <a:ext cx="2606915" cy="2602704"/>
        </a:xfrm>
        <a:prstGeom prst="rect">
          <a:avLst/>
        </a:prstGeom>
      </xdr:spPr>
    </xdr:pic>
    <xdr:clientData/>
  </xdr:twoCellAnchor>
  <xdr:twoCellAnchor editAs="oneCell">
    <xdr:from>
      <xdr:col>3</xdr:col>
      <xdr:colOff>541020</xdr:colOff>
      <xdr:row>8</xdr:row>
      <xdr:rowOff>0</xdr:rowOff>
    </xdr:from>
    <xdr:to>
      <xdr:col>4</xdr:col>
      <xdr:colOff>483763</xdr:colOff>
      <xdr:row>10</xdr:row>
      <xdr:rowOff>127571</xdr:rowOff>
    </xdr:to>
    <xdr:pic>
      <xdr:nvPicPr>
        <xdr:cNvPr id="3" name="Afbeelding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3903345" y="2343150"/>
          <a:ext cx="857143" cy="527621"/>
        </a:xfrm>
        <a:prstGeom prst="rect">
          <a:avLst/>
        </a:prstGeom>
      </xdr:spPr>
    </xdr:pic>
    <xdr:clientData/>
  </xdr:twoCellAnchor>
  <xdr:twoCellAnchor>
    <xdr:from>
      <xdr:col>1</xdr:col>
      <xdr:colOff>641985</xdr:colOff>
      <xdr:row>9</xdr:row>
      <xdr:rowOff>120936</xdr:rowOff>
    </xdr:from>
    <xdr:to>
      <xdr:col>3</xdr:col>
      <xdr:colOff>340995</xdr:colOff>
      <xdr:row>12</xdr:row>
      <xdr:rowOff>160021</xdr:rowOff>
    </xdr:to>
    <xdr:cxnSp macro="">
      <xdr:nvCxnSpPr>
        <xdr:cNvPr id="4" name="Rechte verbindingslijn met pijl 3">
          <a:extLst>
            <a:ext uri="{FF2B5EF4-FFF2-40B4-BE49-F238E27FC236}">
              <a16:creationId xmlns:a16="http://schemas.microsoft.com/office/drawing/2014/main" xmlns="" id="{00000000-0008-0000-0000-000004000000}"/>
            </a:ext>
          </a:extLst>
        </xdr:cNvPr>
        <xdr:cNvCxnSpPr/>
      </xdr:nvCxnSpPr>
      <xdr:spPr>
        <a:xfrm flipV="1">
          <a:off x="1851660" y="2664111"/>
          <a:ext cx="1851660" cy="63916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466725</xdr:colOff>
      <xdr:row>29</xdr:row>
      <xdr:rowOff>28575</xdr:rowOff>
    </xdr:from>
    <xdr:to>
      <xdr:col>0</xdr:col>
      <xdr:colOff>1057275</xdr:colOff>
      <xdr:row>36</xdr:row>
      <xdr:rowOff>57150</xdr:rowOff>
    </xdr:to>
    <xdr:cxnSp macro="">
      <xdr:nvCxnSpPr>
        <xdr:cNvPr id="5" name="Rechte verbindingslijn met pijl 4">
          <a:extLst>
            <a:ext uri="{FF2B5EF4-FFF2-40B4-BE49-F238E27FC236}">
              <a16:creationId xmlns:a16="http://schemas.microsoft.com/office/drawing/2014/main" xmlns="" id="{00000000-0008-0000-0000-000008000000}"/>
            </a:ext>
          </a:extLst>
        </xdr:cNvPr>
        <xdr:cNvCxnSpPr/>
      </xdr:nvCxnSpPr>
      <xdr:spPr>
        <a:xfrm>
          <a:off x="466725" y="6610350"/>
          <a:ext cx="590550" cy="1133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604886</xdr:colOff>
      <xdr:row>27</xdr:row>
      <xdr:rowOff>57499</xdr:rowOff>
    </xdr:from>
    <xdr:to>
      <xdr:col>10</xdr:col>
      <xdr:colOff>633880</xdr:colOff>
      <xdr:row>29</xdr:row>
      <xdr:rowOff>74644</xdr:rowOff>
    </xdr:to>
    <xdr:pic>
      <xdr:nvPicPr>
        <xdr:cNvPr id="2" name="Picture 89">
          <a:extLst>
            <a:ext uri="{FF2B5EF4-FFF2-40B4-BE49-F238E27FC236}">
              <a16:creationId xmlns:a16="http://schemas.microsoft.com/office/drawing/2014/main" xmlns="" id="{B09F46D1-26CB-4FA7-B6B7-8A2A63F1EA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33886" y="5496274"/>
          <a:ext cx="2372144" cy="398145"/>
        </a:xfrm>
        <a:prstGeom prst="rect">
          <a:avLst/>
        </a:prstGeom>
        <a:noFill/>
        <a:ln w="1">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222249</xdr:colOff>
      <xdr:row>18</xdr:row>
      <xdr:rowOff>3</xdr:rowOff>
    </xdr:from>
    <xdr:to>
      <xdr:col>7</xdr:col>
      <xdr:colOff>10584</xdr:colOff>
      <xdr:row>33</xdr:row>
      <xdr:rowOff>84667</xdr:rowOff>
    </xdr:to>
    <xdr:pic>
      <xdr:nvPicPr>
        <xdr:cNvPr id="2" name="Afbeelding 1">
          <a:extLst>
            <a:ext uri="{FF2B5EF4-FFF2-40B4-BE49-F238E27FC236}">
              <a16:creationId xmlns=""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3203574" y="3933828"/>
          <a:ext cx="3293535" cy="294216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60960</xdr:colOff>
      <xdr:row>36</xdr:row>
      <xdr:rowOff>15240</xdr:rowOff>
    </xdr:from>
    <xdr:to>
      <xdr:col>7</xdr:col>
      <xdr:colOff>365760</xdr:colOff>
      <xdr:row>44</xdr:row>
      <xdr:rowOff>175260</xdr:rowOff>
    </xdr:to>
    <xdr:pic>
      <xdr:nvPicPr>
        <xdr:cNvPr id="2" name="Afbeelding 11" descr="toetsenbord achtergrond.jpg">
          <a:extLst>
            <a:ext uri="{FF2B5EF4-FFF2-40B4-BE49-F238E27FC236}">
              <a16:creationId xmlns:a16="http://schemas.microsoft.com/office/drawing/2014/main" xmlns="" id="{00000000-0008-0000-1C00-000086C10200}"/>
            </a:ext>
          </a:extLst>
        </xdr:cNvPr>
        <xdr:cNvPicPr>
          <a:picLocks noChangeAspect="1"/>
        </xdr:cNvPicPr>
      </xdr:nvPicPr>
      <xdr:blipFill>
        <a:blip xmlns:r="http://schemas.openxmlformats.org/officeDocument/2006/relationships" r:embed="rId1" cstate="print"/>
        <a:srcRect/>
        <a:stretch>
          <a:fillRect/>
        </a:stretch>
      </xdr:blipFill>
      <xdr:spPr bwMode="auto">
        <a:xfrm>
          <a:off x="5614035" y="7282815"/>
          <a:ext cx="1552575" cy="1684020"/>
        </a:xfrm>
        <a:prstGeom prst="rect">
          <a:avLst/>
        </a:prstGeom>
        <a:noFill/>
        <a:ln w="9525">
          <a:noFill/>
          <a:miter lim="800000"/>
          <a:headEnd/>
          <a:tailEnd/>
        </a:ln>
      </xdr:spPr>
    </xdr:pic>
    <xdr:clientData/>
  </xdr:twoCellAnchor>
  <xdr:twoCellAnchor editAs="oneCell">
    <xdr:from>
      <xdr:col>5</xdr:col>
      <xdr:colOff>36195</xdr:colOff>
      <xdr:row>10</xdr:row>
      <xdr:rowOff>224790</xdr:rowOff>
    </xdr:from>
    <xdr:to>
      <xdr:col>7</xdr:col>
      <xdr:colOff>683895</xdr:colOff>
      <xdr:row>21</xdr:row>
      <xdr:rowOff>116205</xdr:rowOff>
    </xdr:to>
    <xdr:pic>
      <xdr:nvPicPr>
        <xdr:cNvPr id="3" name="Afbeelding 12" descr="toetsenbord achtergrond.jpg">
          <a:extLst>
            <a:ext uri="{FF2B5EF4-FFF2-40B4-BE49-F238E27FC236}">
              <a16:creationId xmlns:a16="http://schemas.microsoft.com/office/drawing/2014/main" xmlns="" id="{00000000-0008-0000-1C00-000087C10200}"/>
            </a:ext>
          </a:extLst>
        </xdr:cNvPr>
        <xdr:cNvPicPr>
          <a:picLocks noChangeAspect="1"/>
        </xdr:cNvPicPr>
      </xdr:nvPicPr>
      <xdr:blipFill>
        <a:blip xmlns:r="http://schemas.openxmlformats.org/officeDocument/2006/relationships" r:embed="rId2" cstate="print"/>
        <a:srcRect/>
        <a:stretch>
          <a:fillRect/>
        </a:stretch>
      </xdr:blipFill>
      <xdr:spPr bwMode="auto">
        <a:xfrm>
          <a:off x="5589270" y="2453640"/>
          <a:ext cx="1895475" cy="215836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2352675</xdr:colOff>
          <xdr:row>1</xdr:row>
          <xdr:rowOff>66675</xdr:rowOff>
        </xdr:from>
        <xdr:to>
          <xdr:col>1</xdr:col>
          <xdr:colOff>2352675</xdr:colOff>
          <xdr:row>1</xdr:row>
          <xdr:rowOff>66675</xdr:rowOff>
        </xdr:to>
        <xdr:sp macro="" textlink="">
          <xdr:nvSpPr>
            <xdr:cNvPr id="26625" name="Object 1" hidden="1">
              <a:extLst>
                <a:ext uri="{63B3BB69-23CF-44E3-9099-C40C66FF867C}">
                  <a14:compatExt spid="_x0000_s26625"/>
                </a:ext>
                <a:ext uri="{FF2B5EF4-FFF2-40B4-BE49-F238E27FC236}">
                  <a16:creationId xmlns:a16="http://schemas.microsoft.com/office/drawing/2014/main" xmlns="" id="{00000000-0008-0000-1C00-000001C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2352675</xdr:colOff>
          <xdr:row>1</xdr:row>
          <xdr:rowOff>66675</xdr:rowOff>
        </xdr:from>
        <xdr:to>
          <xdr:col>1</xdr:col>
          <xdr:colOff>2352675</xdr:colOff>
          <xdr:row>1</xdr:row>
          <xdr:rowOff>66675</xdr:rowOff>
        </xdr:to>
        <xdr:sp macro="" textlink="">
          <xdr:nvSpPr>
            <xdr:cNvPr id="26626" name="Object 2" hidden="1">
              <a:extLst>
                <a:ext uri="{63B3BB69-23CF-44E3-9099-C40C66FF867C}">
                  <a14:compatExt spid="_x0000_s26626"/>
                </a:ext>
                <a:ext uri="{FF2B5EF4-FFF2-40B4-BE49-F238E27FC236}">
                  <a16:creationId xmlns:a16="http://schemas.microsoft.com/office/drawing/2014/main" xmlns="" id="{00000000-0008-0000-1C00-000002C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editAs="oneCell">
    <xdr:from>
      <xdr:col>2</xdr:col>
      <xdr:colOff>19050</xdr:colOff>
      <xdr:row>66</xdr:row>
      <xdr:rowOff>19050</xdr:rowOff>
    </xdr:from>
    <xdr:to>
      <xdr:col>8</xdr:col>
      <xdr:colOff>581025</xdr:colOff>
      <xdr:row>70</xdr:row>
      <xdr:rowOff>80922</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13306425"/>
          <a:ext cx="4219575" cy="1281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365759</xdr:colOff>
      <xdr:row>3</xdr:row>
      <xdr:rowOff>163830</xdr:rowOff>
    </xdr:from>
    <xdr:to>
      <xdr:col>10</xdr:col>
      <xdr:colOff>1533318</xdr:colOff>
      <xdr:row>6</xdr:row>
      <xdr:rowOff>36195</xdr:rowOff>
    </xdr:to>
    <xdr:pic>
      <xdr:nvPicPr>
        <xdr:cNvPr id="2" name="Picture 117" descr="Knipsel">
          <a:extLst>
            <a:ext uri="{FF2B5EF4-FFF2-40B4-BE49-F238E27FC236}">
              <a16:creationId xmlns:a16="http://schemas.microsoft.com/office/drawing/2014/main" xmlns="" id="{F2341E1F-4AB1-4127-889C-E5BB93341286}"/>
            </a:ext>
          </a:extLst>
        </xdr:cNvPr>
        <xdr:cNvPicPr>
          <a:picLocks noChangeAspect="1" noChangeArrowheads="1"/>
        </xdr:cNvPicPr>
      </xdr:nvPicPr>
      <xdr:blipFill rotWithShape="1">
        <a:blip xmlns:r="http://schemas.openxmlformats.org/officeDocument/2006/relationships" r:embed="rId1" cstate="print"/>
        <a:srcRect l="25402" t="1908" b="-1908"/>
        <a:stretch/>
      </xdr:blipFill>
      <xdr:spPr bwMode="auto">
        <a:xfrm>
          <a:off x="5842634" y="1002030"/>
          <a:ext cx="1167559" cy="472440"/>
        </a:xfrm>
        <a:prstGeom prst="rect">
          <a:avLst/>
        </a:prstGeom>
        <a:noFill/>
        <a:ln w="9525">
          <a:noFill/>
          <a:miter lim="800000"/>
          <a:headEnd/>
          <a:tailEnd/>
        </a:ln>
      </xdr:spPr>
    </xdr:pic>
    <xdr:clientData/>
  </xdr:twoCellAnchor>
  <xdr:twoCellAnchor>
    <xdr:from>
      <xdr:col>10</xdr:col>
      <xdr:colOff>219075</xdr:colOff>
      <xdr:row>3</xdr:row>
      <xdr:rowOff>123825</xdr:rowOff>
    </xdr:from>
    <xdr:to>
      <xdr:col>10</xdr:col>
      <xdr:colOff>1238250</xdr:colOff>
      <xdr:row>4</xdr:row>
      <xdr:rowOff>19050</xdr:rowOff>
    </xdr:to>
    <xdr:cxnSp macro="">
      <xdr:nvCxnSpPr>
        <xdr:cNvPr id="3" name="AutoShape 22">
          <a:extLst>
            <a:ext uri="{FF2B5EF4-FFF2-40B4-BE49-F238E27FC236}">
              <a16:creationId xmlns:a16="http://schemas.microsoft.com/office/drawing/2014/main" xmlns="" id="{1B91EB71-81CA-4D31-B004-21FEA1B973F6}"/>
            </a:ext>
          </a:extLst>
        </xdr:cNvPr>
        <xdr:cNvCxnSpPr>
          <a:cxnSpLocks noChangeShapeType="1"/>
        </xdr:cNvCxnSpPr>
      </xdr:nvCxnSpPr>
      <xdr:spPr bwMode="auto">
        <a:xfrm>
          <a:off x="5695950" y="962025"/>
          <a:ext cx="1019175" cy="95250"/>
        </a:xfrm>
        <a:prstGeom prst="straightConnector1">
          <a:avLst/>
        </a:prstGeom>
        <a:noFill/>
        <a:ln w="38100">
          <a:solidFill>
            <a:srgbClr val="FFC000"/>
          </a:solidFill>
          <a:round/>
          <a:headEnd/>
          <a:tailEnd type="triangle" w="med" len="med"/>
        </a:ln>
        <a:scene3d>
          <a:camera prst="orthographicFront"/>
          <a:lightRig rig="threePt" dir="t"/>
        </a:scene3d>
        <a:sp3d prstMaterial="matte">
          <a:bevelT/>
        </a:sp3d>
      </xdr:spPr>
    </xdr:cxnSp>
    <xdr:clientData/>
  </xdr:twoCellAnchor>
  <xdr:twoCellAnchor>
    <xdr:from>
      <xdr:col>8</xdr:col>
      <xdr:colOff>361950</xdr:colOff>
      <xdr:row>24</xdr:row>
      <xdr:rowOff>142875</xdr:rowOff>
    </xdr:from>
    <xdr:to>
      <xdr:col>10</xdr:col>
      <xdr:colOff>1657350</xdr:colOff>
      <xdr:row>29</xdr:row>
      <xdr:rowOff>9525</xdr:rowOff>
    </xdr:to>
    <xdr:sp macro="" textlink="">
      <xdr:nvSpPr>
        <xdr:cNvPr id="4" name="Wolkvormig bijschrift 1">
          <a:extLst>
            <a:ext uri="{FF2B5EF4-FFF2-40B4-BE49-F238E27FC236}">
              <a16:creationId xmlns:a16="http://schemas.microsoft.com/office/drawing/2014/main" xmlns="" id="{44F54B6E-7C2F-4F8E-96DF-B22BFBBB6259}"/>
            </a:ext>
          </a:extLst>
        </xdr:cNvPr>
        <xdr:cNvSpPr/>
      </xdr:nvSpPr>
      <xdr:spPr>
        <a:xfrm>
          <a:off x="4657725" y="5248275"/>
          <a:ext cx="2476500" cy="866775"/>
        </a:xfrm>
        <a:prstGeom prst="cloudCallout">
          <a:avLst>
            <a:gd name="adj1" fmla="val 27879"/>
            <a:gd name="adj2" fmla="val -83055"/>
          </a:avLst>
        </a:prstGeom>
        <a:effectLst>
          <a:outerShdw blurRad="50800" dist="38100" dir="2700000" algn="tl" rotWithShape="0">
            <a:prstClr val="black">
              <a:alpha val="40000"/>
            </a:prstClr>
          </a:outerShdw>
        </a:effectLst>
        <a:scene3d>
          <a:camera prst="orthographicFront"/>
          <a:lightRig rig="threePt" dir="t"/>
        </a:scene3d>
        <a:sp3d>
          <a:bevelT w="152400" h="50800" prst="softRound"/>
        </a:sp3d>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l-NL" sz="1600"/>
            <a:t>Let op!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731520</xdr:colOff>
      <xdr:row>0</xdr:row>
      <xdr:rowOff>0</xdr:rowOff>
    </xdr:from>
    <xdr:to>
      <xdr:col>6</xdr:col>
      <xdr:colOff>731520</xdr:colOff>
      <xdr:row>2</xdr:row>
      <xdr:rowOff>64770</xdr:rowOff>
    </xdr:to>
    <xdr:pic>
      <xdr:nvPicPr>
        <xdr:cNvPr id="2" name="Picture 175" descr="CompuTraining witte achtergrond 2009">
          <a:extLst>
            <a:ext uri="{FF2B5EF4-FFF2-40B4-BE49-F238E27FC236}">
              <a16:creationId xmlns="" xmlns:a16="http://schemas.microsoft.com/office/drawing/2014/main" id="{00000000-0008-0000-0400-00007F7F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36895" y="0"/>
          <a:ext cx="0" cy="7315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495299</xdr:colOff>
      <xdr:row>12</xdr:row>
      <xdr:rowOff>1</xdr:rowOff>
    </xdr:from>
    <xdr:to>
      <xdr:col>12</xdr:col>
      <xdr:colOff>9217</xdr:colOff>
      <xdr:row>16</xdr:row>
      <xdr:rowOff>115491</xdr:rowOff>
    </xdr:to>
    <xdr:pic>
      <xdr:nvPicPr>
        <xdr:cNvPr id="2" name="Afbeelding 1">
          <a:extLst>
            <a:ext uri="{FF2B5EF4-FFF2-40B4-BE49-F238E27FC236}">
              <a16:creationId xmlns:a16="http://schemas.microsoft.com/office/drawing/2014/main" xmlns="" id="{048C2456-D093-46F6-B8D1-DF4ED6BFAD9D}"/>
            </a:ext>
          </a:extLst>
        </xdr:cNvPr>
        <xdr:cNvPicPr>
          <a:picLocks noChangeAspect="1"/>
        </xdr:cNvPicPr>
      </xdr:nvPicPr>
      <xdr:blipFill>
        <a:blip xmlns:r="http://schemas.openxmlformats.org/officeDocument/2006/relationships" r:embed="rId1"/>
        <a:stretch>
          <a:fillRect/>
        </a:stretch>
      </xdr:blipFill>
      <xdr:spPr>
        <a:xfrm>
          <a:off x="5429249" y="2667001"/>
          <a:ext cx="1704668" cy="915590"/>
        </a:xfrm>
        <a:prstGeom prst="rect">
          <a:avLst/>
        </a:prstGeom>
      </xdr:spPr>
    </xdr:pic>
    <xdr:clientData/>
  </xdr:twoCellAnchor>
  <xdr:twoCellAnchor>
    <xdr:from>
      <xdr:col>8</xdr:col>
      <xdr:colOff>371475</xdr:colOff>
      <xdr:row>12</xdr:row>
      <xdr:rowOff>104775</xdr:rowOff>
    </xdr:from>
    <xdr:to>
      <xdr:col>10</xdr:col>
      <xdr:colOff>161925</xdr:colOff>
      <xdr:row>13</xdr:row>
      <xdr:rowOff>47625</xdr:rowOff>
    </xdr:to>
    <xdr:cxnSp macro="">
      <xdr:nvCxnSpPr>
        <xdr:cNvPr id="3" name="Rechte verbindingslijn met pijl 2">
          <a:extLst>
            <a:ext uri="{FF2B5EF4-FFF2-40B4-BE49-F238E27FC236}">
              <a16:creationId xmlns:a16="http://schemas.microsoft.com/office/drawing/2014/main" xmlns="" id="{208025B4-1C6D-4D08-B127-2FC611F1E9F8}"/>
            </a:ext>
          </a:extLst>
        </xdr:cNvPr>
        <xdr:cNvCxnSpPr/>
      </xdr:nvCxnSpPr>
      <xdr:spPr>
        <a:xfrm>
          <a:off x="4714875" y="2771775"/>
          <a:ext cx="971550"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14</xdr:row>
      <xdr:rowOff>133350</xdr:rowOff>
    </xdr:from>
    <xdr:to>
      <xdr:col>11</xdr:col>
      <xdr:colOff>333375</xdr:colOff>
      <xdr:row>15</xdr:row>
      <xdr:rowOff>190500</xdr:rowOff>
    </xdr:to>
    <xdr:cxnSp macro="">
      <xdr:nvCxnSpPr>
        <xdr:cNvPr id="4" name="Rechte verbindingslijn met pijl 3">
          <a:extLst>
            <a:ext uri="{FF2B5EF4-FFF2-40B4-BE49-F238E27FC236}">
              <a16:creationId xmlns:a16="http://schemas.microsoft.com/office/drawing/2014/main" xmlns="" id="{8AFB226E-233A-4C23-8AF1-C8AF46BFC9EE}"/>
            </a:ext>
          </a:extLst>
        </xdr:cNvPr>
        <xdr:cNvCxnSpPr/>
      </xdr:nvCxnSpPr>
      <xdr:spPr>
        <a:xfrm>
          <a:off x="5076825" y="3200400"/>
          <a:ext cx="13716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114300</xdr:colOff>
          <xdr:row>1</xdr:row>
          <xdr:rowOff>114300</xdr:rowOff>
        </xdr:from>
        <xdr:to>
          <xdr:col>2</xdr:col>
          <xdr:colOff>314325</xdr:colOff>
          <xdr:row>1</xdr:row>
          <xdr:rowOff>114300</xdr:rowOff>
        </xdr:to>
        <xdr:sp macro="" textlink="">
          <xdr:nvSpPr>
            <xdr:cNvPr id="6145" name="Object 1" hidden="1">
              <a:extLst>
                <a:ext uri="{63B3BB69-23CF-44E3-9099-C40C66FF867C}">
                  <a14:compatExt spid="_x0000_s614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1</xdr:row>
          <xdr:rowOff>114300</xdr:rowOff>
        </xdr:from>
        <xdr:to>
          <xdr:col>1</xdr:col>
          <xdr:colOff>314325</xdr:colOff>
          <xdr:row>1</xdr:row>
          <xdr:rowOff>114300</xdr:rowOff>
        </xdr:to>
        <xdr:sp macro="" textlink="">
          <xdr:nvSpPr>
            <xdr:cNvPr id="6146" name="Object 2" hidden="1">
              <a:extLst>
                <a:ext uri="{63B3BB69-23CF-44E3-9099-C40C66FF867C}">
                  <a14:compatExt spid="_x0000_s614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371475</xdr:colOff>
          <xdr:row>0</xdr:row>
          <xdr:rowOff>295275</xdr:rowOff>
        </xdr:from>
        <xdr:to>
          <xdr:col>2</xdr:col>
          <xdr:colOff>371475</xdr:colOff>
          <xdr:row>0</xdr:row>
          <xdr:rowOff>295275</xdr:rowOff>
        </xdr:to>
        <xdr:sp macro="" textlink="">
          <xdr:nvSpPr>
            <xdr:cNvPr id="7169" name="Object 1" hidden="1">
              <a:extLst>
                <a:ext uri="{63B3BB69-23CF-44E3-9099-C40C66FF867C}">
                  <a14:compatExt spid="_x0000_s7169"/>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371475</xdr:colOff>
          <xdr:row>0</xdr:row>
          <xdr:rowOff>295275</xdr:rowOff>
        </xdr:from>
        <xdr:to>
          <xdr:col>2</xdr:col>
          <xdr:colOff>371475</xdr:colOff>
          <xdr:row>0</xdr:row>
          <xdr:rowOff>295275</xdr:rowOff>
        </xdr:to>
        <xdr:sp macro="" textlink="">
          <xdr:nvSpPr>
            <xdr:cNvPr id="7170" name="Object 2" hidden="1">
              <a:extLst>
                <a:ext uri="{63B3BB69-23CF-44E3-9099-C40C66FF867C}">
                  <a14:compatExt spid="_x0000_s7170"/>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0</xdr:colOff>
      <xdr:row>19</xdr:row>
      <xdr:rowOff>200025</xdr:rowOff>
    </xdr:from>
    <xdr:to>
      <xdr:col>4</xdr:col>
      <xdr:colOff>0</xdr:colOff>
      <xdr:row>21</xdr:row>
      <xdr:rowOff>201549</xdr:rowOff>
    </xdr:to>
    <xdr:sp macro="" textlink="">
      <xdr:nvSpPr>
        <xdr:cNvPr id="2" name="Tekstvak 14">
          <a:extLst>
            <a:ext uri="{FF2B5EF4-FFF2-40B4-BE49-F238E27FC236}">
              <a16:creationId xmlns:a16="http://schemas.microsoft.com/office/drawing/2014/main" xmlns="" id="{0DBF8C19-8F63-41B9-8D2F-149516D634F7}"/>
            </a:ext>
          </a:extLst>
        </xdr:cNvPr>
        <xdr:cNvSpPr txBox="1">
          <a:spLocks noChangeArrowheads="1"/>
        </xdr:cNvSpPr>
      </xdr:nvSpPr>
      <xdr:spPr bwMode="auto">
        <a:xfrm>
          <a:off x="2419350" y="4619625"/>
          <a:ext cx="2324100" cy="553974"/>
        </a:xfrm>
        <a:prstGeom prst="rect">
          <a:avLst/>
        </a:prstGeom>
        <a:solidFill>
          <a:schemeClr val="accent1">
            <a:lumMod val="20000"/>
            <a:lumOff val="80000"/>
          </a:schemeClr>
        </a:solidFill>
        <a:ln w="9525">
          <a:solidFill>
            <a:srgbClr val="BCBCBC"/>
          </a:solidFill>
          <a:miter lim="800000"/>
          <a:headEnd/>
          <a:tailEnd/>
        </a:ln>
      </xdr:spPr>
      <xdr:txBody>
        <a:bodyPr vertOverflow="clip" wrap="square" lIns="90000" tIns="108000" rIns="90000" bIns="108000" anchor="ctr" upright="1"/>
        <a:lstStyle/>
        <a:p>
          <a:pPr algn="ctr" rtl="0">
            <a:defRPr sz="1000"/>
          </a:pPr>
          <a:r>
            <a:rPr lang="nl-NL" sz="2000" b="0" i="0" u="none" strike="dblStrike" baseline="0">
              <a:solidFill>
                <a:srgbClr val="000000"/>
              </a:solidFill>
              <a:latin typeface="Brush Script MT"/>
            </a:rPr>
            <a:t>Dit is een Tekstvak</a:t>
          </a:r>
        </a:p>
      </xdr:txBody>
    </xdr:sp>
    <xdr:clientData/>
  </xdr:twoCellAnchor>
  <xdr:twoCellAnchor editAs="oneCell">
    <xdr:from>
      <xdr:col>2</xdr:col>
      <xdr:colOff>0</xdr:colOff>
      <xdr:row>26</xdr:row>
      <xdr:rowOff>53340</xdr:rowOff>
    </xdr:from>
    <xdr:to>
      <xdr:col>2</xdr:col>
      <xdr:colOff>1089660</xdr:colOff>
      <xdr:row>27</xdr:row>
      <xdr:rowOff>15240</xdr:rowOff>
    </xdr:to>
    <xdr:pic>
      <xdr:nvPicPr>
        <xdr:cNvPr id="3" name="Picture 433">
          <a:extLst>
            <a:ext uri="{FF2B5EF4-FFF2-40B4-BE49-F238E27FC236}">
              <a16:creationId xmlns:a16="http://schemas.microsoft.com/office/drawing/2014/main" xmlns="" id="{721EF5AF-CC9A-4B46-8722-B3A83D3C6D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23975" y="6216015"/>
          <a:ext cx="1089660" cy="28575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3</xdr:col>
          <xdr:colOff>66675</xdr:colOff>
          <xdr:row>9</xdr:row>
          <xdr:rowOff>38100</xdr:rowOff>
        </xdr:from>
        <xdr:to>
          <xdr:col>3</xdr:col>
          <xdr:colOff>66675</xdr:colOff>
          <xdr:row>9</xdr:row>
          <xdr:rowOff>38100</xdr:rowOff>
        </xdr:to>
        <xdr:sp macro="" textlink="">
          <xdr:nvSpPr>
            <xdr:cNvPr id="8193" name="Object 1" hidden="1">
              <a:extLst>
                <a:ext uri="{63B3BB69-23CF-44E3-9099-C40C66FF867C}">
                  <a14:compatExt spid="_x0000_s8193"/>
                </a:ext>
                <a:ext uri="{FF2B5EF4-FFF2-40B4-BE49-F238E27FC236}">
                  <a16:creationId xmlns:a16="http://schemas.microsoft.com/office/drawing/2014/main" xmlns="" id="{F4439AD9-57D7-46AF-87EE-CA75B03B6E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9</xdr:row>
          <xdr:rowOff>38100</xdr:rowOff>
        </xdr:from>
        <xdr:to>
          <xdr:col>3</xdr:col>
          <xdr:colOff>66675</xdr:colOff>
          <xdr:row>9</xdr:row>
          <xdr:rowOff>38100</xdr:rowOff>
        </xdr:to>
        <xdr:sp macro="" textlink="">
          <xdr:nvSpPr>
            <xdr:cNvPr id="8194" name="Object 2" hidden="1">
              <a:extLst>
                <a:ext uri="{63B3BB69-23CF-44E3-9099-C40C66FF867C}">
                  <a14:compatExt spid="_x0000_s8194"/>
                </a:ext>
                <a:ext uri="{FF2B5EF4-FFF2-40B4-BE49-F238E27FC236}">
                  <a16:creationId xmlns:a16="http://schemas.microsoft.com/office/drawing/2014/main" xmlns="" id="{7A26143E-65C2-4856-8EB2-6834EA2284C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449580</xdr:colOff>
      <xdr:row>40</xdr:row>
      <xdr:rowOff>167640</xdr:rowOff>
    </xdr:from>
    <xdr:to>
      <xdr:col>4</xdr:col>
      <xdr:colOff>266700</xdr:colOff>
      <xdr:row>53</xdr:row>
      <xdr:rowOff>83820</xdr:rowOff>
    </xdr:to>
    <xdr:pic>
      <xdr:nvPicPr>
        <xdr:cNvPr id="6" name="Afbeelding 5">
          <a:extLst>
            <a:ext uri="{FF2B5EF4-FFF2-40B4-BE49-F238E27FC236}">
              <a16:creationId xmlns:a16="http://schemas.microsoft.com/office/drawing/2014/main" xmlns="" id="{55C3461B-1460-4AE9-8618-E8BCF1EEF6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73555" y="9587865"/>
          <a:ext cx="3236595" cy="3564255"/>
        </a:xfrm>
        <a:prstGeom prst="rect">
          <a:avLst/>
        </a:prstGeom>
      </xdr:spPr>
    </xdr:pic>
    <xdr:clientData/>
  </xdr:twoCellAnchor>
  <xdr:twoCellAnchor>
    <xdr:from>
      <xdr:col>3</xdr:col>
      <xdr:colOff>594360</xdr:colOff>
      <xdr:row>49</xdr:row>
      <xdr:rowOff>495300</xdr:rowOff>
    </xdr:from>
    <xdr:to>
      <xdr:col>3</xdr:col>
      <xdr:colOff>1653540</xdr:colOff>
      <xdr:row>49</xdr:row>
      <xdr:rowOff>1082040</xdr:rowOff>
    </xdr:to>
    <xdr:sp macro="" textlink="">
      <xdr:nvSpPr>
        <xdr:cNvPr id="7" name="Tekstvak 6">
          <a:extLst>
            <a:ext uri="{FF2B5EF4-FFF2-40B4-BE49-F238E27FC236}">
              <a16:creationId xmlns:a16="http://schemas.microsoft.com/office/drawing/2014/main" xmlns="" id="{E3D61310-9EE4-41C9-9946-5383E8A9FFC3}"/>
            </a:ext>
          </a:extLst>
        </xdr:cNvPr>
        <xdr:cNvSpPr txBox="1"/>
      </xdr:nvSpPr>
      <xdr:spPr>
        <a:xfrm>
          <a:off x="3013710" y="12020550"/>
          <a:ext cx="105918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Let op!</a:t>
          </a:r>
        </a:p>
      </xdr:txBody>
    </xdr:sp>
    <xdr:clientData/>
  </xdr:twoCellAnchor>
  <xdr:twoCellAnchor>
    <xdr:from>
      <xdr:col>7</xdr:col>
      <xdr:colOff>312420</xdr:colOff>
      <xdr:row>39</xdr:row>
      <xdr:rowOff>106680</xdr:rowOff>
    </xdr:from>
    <xdr:to>
      <xdr:col>8</xdr:col>
      <xdr:colOff>289560</xdr:colOff>
      <xdr:row>47</xdr:row>
      <xdr:rowOff>53340</xdr:rowOff>
    </xdr:to>
    <xdr:sp macro="" textlink="">
      <xdr:nvSpPr>
        <xdr:cNvPr id="8" name="Tekstvak 7">
          <a:extLst>
            <a:ext uri="{FF2B5EF4-FFF2-40B4-BE49-F238E27FC236}">
              <a16:creationId xmlns:a16="http://schemas.microsoft.com/office/drawing/2014/main" xmlns="" id="{64A61F37-774E-4E76-8B7F-29D289D54589}"/>
            </a:ext>
          </a:extLst>
        </xdr:cNvPr>
        <xdr:cNvSpPr txBox="1"/>
      </xdr:nvSpPr>
      <xdr:spPr>
        <a:xfrm>
          <a:off x="6713220" y="9326880"/>
          <a:ext cx="586740" cy="186118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nl-NL" sz="2400"/>
            <a:t>Gevarenzone</a:t>
          </a:r>
        </a:p>
      </xdr:txBody>
    </xdr:sp>
    <xdr:clientData/>
  </xdr:twoCellAnchor>
  <xdr:oneCellAnchor>
    <xdr:from>
      <xdr:col>5</xdr:col>
      <xdr:colOff>277839</xdr:colOff>
      <xdr:row>49</xdr:row>
      <xdr:rowOff>26485</xdr:rowOff>
    </xdr:from>
    <xdr:ext cx="2522807" cy="937629"/>
    <xdr:sp macro="" textlink="">
      <xdr:nvSpPr>
        <xdr:cNvPr id="9" name="Rechthoek 8">
          <a:extLst>
            <a:ext uri="{FF2B5EF4-FFF2-40B4-BE49-F238E27FC236}">
              <a16:creationId xmlns:a16="http://schemas.microsoft.com/office/drawing/2014/main" xmlns="" id="{5A05A9DA-ADFB-4376-AF96-49D6B5C94084}"/>
            </a:ext>
          </a:extLst>
        </xdr:cNvPr>
        <xdr:cNvSpPr/>
      </xdr:nvSpPr>
      <xdr:spPr>
        <a:xfrm>
          <a:off x="5554689" y="11551735"/>
          <a:ext cx="2522807" cy="937629"/>
        </a:xfrm>
        <a:prstGeom prst="rect">
          <a:avLst/>
        </a:prstGeom>
        <a:noFill/>
      </xdr:spPr>
      <xdr:txBody>
        <a:bodyPr wrap="none" lIns="91440" tIns="45720" rIns="91440" bIns="45720">
          <a:spAutoFit/>
        </a:bodyPr>
        <a:lstStyle/>
        <a:p>
          <a:pPr algn="ctr"/>
          <a:r>
            <a:rPr lang="nl-NL"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Pas op!!</a:t>
          </a:r>
        </a:p>
      </xdr:txBody>
    </xdr:sp>
    <xdr:clientData/>
  </xdr:oneCellAnchor>
  <xdr:oneCellAnchor>
    <xdr:from>
      <xdr:col>2</xdr:col>
      <xdr:colOff>1030605</xdr:colOff>
      <xdr:row>58</xdr:row>
      <xdr:rowOff>15241</xdr:rowOff>
    </xdr:from>
    <xdr:ext cx="2729605" cy="2613660"/>
    <xdr:pic>
      <xdr:nvPicPr>
        <xdr:cNvPr id="10" name="Afbeelding 9">
          <a:extLst>
            <a:ext uri="{FF2B5EF4-FFF2-40B4-BE49-F238E27FC236}">
              <a16:creationId xmlns:a16="http://schemas.microsoft.com/office/drawing/2014/main" xmlns="" id="{166998BA-CA8B-4D82-8478-B3D99A673D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54580" y="14064616"/>
          <a:ext cx="2729605" cy="2613660"/>
        </a:xfrm>
        <a:prstGeom prst="rect">
          <a:avLst/>
        </a:prstGeom>
      </xdr:spPr>
    </xdr:pic>
    <xdr:clientData/>
  </xdr:oneCellAnchor>
  <xdr:oneCellAnchor>
    <xdr:from>
      <xdr:col>7</xdr:col>
      <xdr:colOff>392723</xdr:colOff>
      <xdr:row>66</xdr:row>
      <xdr:rowOff>150310</xdr:rowOff>
    </xdr:from>
    <xdr:ext cx="635687" cy="937629"/>
    <xdr:sp macro="" textlink="">
      <xdr:nvSpPr>
        <xdr:cNvPr id="11" name="Rechthoek 10">
          <a:extLst>
            <a:ext uri="{FF2B5EF4-FFF2-40B4-BE49-F238E27FC236}">
              <a16:creationId xmlns:a16="http://schemas.microsoft.com/office/drawing/2014/main" xmlns="" id="{2A545F5C-BA39-4593-A406-AA689B9630A1}"/>
            </a:ext>
          </a:extLst>
        </xdr:cNvPr>
        <xdr:cNvSpPr/>
      </xdr:nvSpPr>
      <xdr:spPr>
        <a:xfrm>
          <a:off x="6793523" y="15866560"/>
          <a:ext cx="635687" cy="937629"/>
        </a:xfrm>
        <a:prstGeom prst="rect">
          <a:avLst/>
        </a:prstGeom>
        <a:noFill/>
      </xdr:spPr>
      <xdr:txBody>
        <a:bodyPr wrap="none" lIns="91440" tIns="45720" rIns="91440" bIns="45720">
          <a:spAutoFit/>
        </a:bodyPr>
        <a:lstStyle/>
        <a:p>
          <a:pPr algn="ctr"/>
          <a:r>
            <a:rPr lang="nl-NL" sz="54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300989</xdr:colOff>
      <xdr:row>3</xdr:row>
      <xdr:rowOff>1</xdr:rowOff>
    </xdr:from>
    <xdr:to>
      <xdr:col>10</xdr:col>
      <xdr:colOff>200025</xdr:colOff>
      <xdr:row>4</xdr:row>
      <xdr:rowOff>112022</xdr:rowOff>
    </xdr:to>
    <xdr:pic>
      <xdr:nvPicPr>
        <xdr:cNvPr id="2" name="Picture 256">
          <a:extLst>
            <a:ext uri="{FF2B5EF4-FFF2-40B4-BE49-F238E27FC236}">
              <a16:creationId xmlns:a16="http://schemas.microsoft.com/office/drawing/2014/main" xmlns="" id="{781C4AD0-EB0B-4830-A94E-728F340280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6214" y="857251"/>
          <a:ext cx="756286" cy="312046"/>
        </a:xfrm>
        <a:prstGeom prst="rect">
          <a:avLst/>
        </a:prstGeom>
        <a:noFill/>
        <a:ln w="1">
          <a:noFill/>
          <a:miter lim="800000"/>
          <a:headEnd/>
          <a:tailEnd/>
        </a:ln>
      </xdr:spPr>
    </xdr:pic>
    <xdr:clientData/>
  </xdr:twoCellAnchor>
  <xdr:twoCellAnchor>
    <xdr:from>
      <xdr:col>5</xdr:col>
      <xdr:colOff>590550</xdr:colOff>
      <xdr:row>3</xdr:row>
      <xdr:rowOff>156024</xdr:rowOff>
    </xdr:from>
    <xdr:to>
      <xdr:col>8</xdr:col>
      <xdr:colOff>300989</xdr:colOff>
      <xdr:row>4</xdr:row>
      <xdr:rowOff>142875</xdr:rowOff>
    </xdr:to>
    <xdr:cxnSp macro="">
      <xdr:nvCxnSpPr>
        <xdr:cNvPr id="3" name="AutoShape 22">
          <a:extLst>
            <a:ext uri="{FF2B5EF4-FFF2-40B4-BE49-F238E27FC236}">
              <a16:creationId xmlns:a16="http://schemas.microsoft.com/office/drawing/2014/main" xmlns="" id="{C19392D7-7683-4320-8FF0-45F301CA0E17}"/>
            </a:ext>
          </a:extLst>
        </xdr:cNvPr>
        <xdr:cNvCxnSpPr>
          <a:cxnSpLocks noChangeShapeType="1"/>
          <a:endCxn id="2" idx="1"/>
        </xdr:cNvCxnSpPr>
      </xdr:nvCxnSpPr>
      <xdr:spPr bwMode="auto">
        <a:xfrm flipV="1">
          <a:off x="2828925" y="1013274"/>
          <a:ext cx="1177289" cy="186876"/>
        </a:xfrm>
        <a:prstGeom prst="straightConnector1">
          <a:avLst/>
        </a:prstGeom>
        <a:noFill/>
        <a:ln w="38100">
          <a:solidFill>
            <a:srgbClr val="FFC000"/>
          </a:solidFill>
          <a:round/>
          <a:headEnd/>
          <a:tailEnd type="triangle" w="med" len="med"/>
        </a:ln>
        <a:scene3d>
          <a:camera prst="orthographicFront"/>
          <a:lightRig rig="threePt" dir="t"/>
        </a:scene3d>
        <a:sp3d prstMaterial="matte">
          <a:bevelT/>
        </a:sp3d>
      </xdr:spPr>
    </xdr:cxnSp>
    <xdr:clientData/>
  </xdr:twoCellAnchor>
  <xdr:twoCellAnchor editAs="oneCell">
    <xdr:from>
      <xdr:col>12</xdr:col>
      <xdr:colOff>19050</xdr:colOff>
      <xdr:row>21</xdr:row>
      <xdr:rowOff>19050</xdr:rowOff>
    </xdr:from>
    <xdr:to>
      <xdr:col>13</xdr:col>
      <xdr:colOff>190252</xdr:colOff>
      <xdr:row>27</xdr:row>
      <xdr:rowOff>152217</xdr:rowOff>
    </xdr:to>
    <xdr:pic>
      <xdr:nvPicPr>
        <xdr:cNvPr id="4" name="Afbeelding 3">
          <a:extLst>
            <a:ext uri="{FF2B5EF4-FFF2-40B4-BE49-F238E27FC236}">
              <a16:creationId xmlns:a16="http://schemas.microsoft.com/office/drawing/2014/main" xmlns="" id="{A3A821C5-34F1-4FF8-886F-67CFC2EE0EC8}"/>
            </a:ext>
          </a:extLst>
        </xdr:cNvPr>
        <xdr:cNvPicPr>
          <a:picLocks noChangeAspect="1"/>
        </xdr:cNvPicPr>
      </xdr:nvPicPr>
      <xdr:blipFill>
        <a:blip xmlns:r="http://schemas.openxmlformats.org/officeDocument/2006/relationships" r:embed="rId2"/>
        <a:stretch>
          <a:fillRect/>
        </a:stretch>
      </xdr:blipFill>
      <xdr:spPr>
        <a:xfrm>
          <a:off x="5934075" y="4638675"/>
          <a:ext cx="1752352" cy="1466667"/>
        </a:xfrm>
        <a:prstGeom prst="rect">
          <a:avLst/>
        </a:prstGeom>
      </xdr:spPr>
    </xdr:pic>
    <xdr:clientData/>
  </xdr:twoCellAnchor>
  <xdr:twoCellAnchor>
    <xdr:from>
      <xdr:col>10</xdr:col>
      <xdr:colOff>95250</xdr:colOff>
      <xdr:row>21</xdr:row>
      <xdr:rowOff>161925</xdr:rowOff>
    </xdr:from>
    <xdr:to>
      <xdr:col>12</xdr:col>
      <xdr:colOff>171450</xdr:colOff>
      <xdr:row>22</xdr:row>
      <xdr:rowOff>133350</xdr:rowOff>
    </xdr:to>
    <xdr:cxnSp macro="">
      <xdr:nvCxnSpPr>
        <xdr:cNvPr id="5" name="AutoShape 22">
          <a:extLst>
            <a:ext uri="{FF2B5EF4-FFF2-40B4-BE49-F238E27FC236}">
              <a16:creationId xmlns:a16="http://schemas.microsoft.com/office/drawing/2014/main" xmlns="" id="{6DE51C97-419F-4880-A16E-D8CDA59EBDEF}"/>
            </a:ext>
          </a:extLst>
        </xdr:cNvPr>
        <xdr:cNvCxnSpPr>
          <a:cxnSpLocks noChangeShapeType="1"/>
        </xdr:cNvCxnSpPr>
      </xdr:nvCxnSpPr>
      <xdr:spPr bwMode="auto">
        <a:xfrm>
          <a:off x="4657725" y="4781550"/>
          <a:ext cx="1428750" cy="171450"/>
        </a:xfrm>
        <a:prstGeom prst="straightConnector1">
          <a:avLst/>
        </a:prstGeom>
        <a:noFill/>
        <a:ln w="38100">
          <a:solidFill>
            <a:srgbClr val="FFC000"/>
          </a:solidFill>
          <a:round/>
          <a:headEnd/>
          <a:tailEnd type="triangle" w="med" len="med"/>
        </a:ln>
        <a:scene3d>
          <a:camera prst="orthographicFront"/>
          <a:lightRig rig="threePt" dir="t"/>
        </a:scene3d>
        <a:sp3d prstMaterial="matte">
          <a:bevelT/>
        </a:sp3d>
      </xdr:spPr>
    </xdr:cxnSp>
    <xdr:clientData/>
  </xdr:twoCellAnchor>
  <xdr:twoCellAnchor>
    <xdr:from>
      <xdr:col>7</xdr:col>
      <xdr:colOff>561975</xdr:colOff>
      <xdr:row>4</xdr:row>
      <xdr:rowOff>28575</xdr:rowOff>
    </xdr:from>
    <xdr:to>
      <xdr:col>10</xdr:col>
      <xdr:colOff>47625</xdr:colOff>
      <xdr:row>5</xdr:row>
      <xdr:rowOff>57151</xdr:rowOff>
    </xdr:to>
    <xdr:cxnSp macro="">
      <xdr:nvCxnSpPr>
        <xdr:cNvPr id="6" name="AutoShape 22">
          <a:extLst>
            <a:ext uri="{FF2B5EF4-FFF2-40B4-BE49-F238E27FC236}">
              <a16:creationId xmlns:a16="http://schemas.microsoft.com/office/drawing/2014/main" xmlns="" id="{239A1E34-7F2B-4512-84C3-D4BFF4BDF274}"/>
            </a:ext>
          </a:extLst>
        </xdr:cNvPr>
        <xdr:cNvCxnSpPr>
          <a:cxnSpLocks noChangeShapeType="1"/>
        </xdr:cNvCxnSpPr>
      </xdr:nvCxnSpPr>
      <xdr:spPr bwMode="auto">
        <a:xfrm flipV="1">
          <a:off x="3609975" y="1085850"/>
          <a:ext cx="1000125" cy="228601"/>
        </a:xfrm>
        <a:prstGeom prst="straightConnector1">
          <a:avLst/>
        </a:prstGeom>
        <a:noFill/>
        <a:ln w="38100">
          <a:solidFill>
            <a:srgbClr val="FFC000"/>
          </a:solidFill>
          <a:round/>
          <a:headEnd/>
          <a:tailEnd type="triangle" w="med" len="med"/>
        </a:ln>
        <a:scene3d>
          <a:camera prst="orthographicFront"/>
          <a:lightRig rig="threePt" dir="t"/>
        </a:scene3d>
        <a:sp3d prstMaterial="matte">
          <a:bevelT/>
        </a:sp3d>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Basis%20beginners/1.%20Rekenen%20in%20Exce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xcel%20Basis%20beginners/4.%20Print%20instellinge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xcel%20Basis%20beginners/5.%20Kolommen%20en%20rijen%20aanpasse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omputraining/Documents/Mijn%20Documenten/Computr@ining%20alle%20documenten/2.Facturen/Offertes/Offertes/2016/psf/Dropbox/Boekwerk%20Excel%202003%20voor%20op%20locati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omputraining/Documents/Mijn%20Documenten/Computr@ining%20alle%20documenten/2.Facturen/Offertes/Offertes/2016/LES_PC_2/Deelnemers/0%20Lesmateriaal/1.%20COMPUTERCURSUS/6.%20Excel/Excel%20Basis/Blok%206%20Functies/Opdr.%201%20Functie%20Autoso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xcel%20Basis%20beginners/6.%20Sorteren%20en%20Filtere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xcel%20Basis%20beginners/7.%20Basis%20tekstbewerke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xcel%20Basis%20beginners/8.%20Randen%20en%20opmaak.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xcel%20Basis%20beginners/9.%20Formules%20make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xcel%20Basis%20beginners/10.%20Voordelen%20van%20een%20Tabe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Excel%20Basis%20beginners/11.%20Diversen%20Formu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20Basis%20beginners/3.%20Celeigenschappe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Excel%20Basis%20beginners/12.%20Formules-maken-in-meerdere-tabblade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Excel%20Basis%20beginners/13.%20Absolute%20en%20relatief%20cel%20in%20formul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Excel%20Basis%20beginners/14.%20Functie%20Som.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Excel%20Basis%20beginners/15.%20Statistiche%20functi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Excel%20Basis%20beginners/16.%20Financieele%20functie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Excel%20Basis%20beginners/17.%20Logische%20functie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xcel%20Basis%20beginners/18.%20Grafiek%20invoegen.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Excel%20Basis%20beginners/19.%20Validatie%20lijsten%20maken.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Excel%20Basis%20beginners/20.%20Subtotalen%20met%20FUNCTIE%20GETALLEN.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Map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mputraining/Documents/Mijn%20Documenten/Computr@ining%20alle%20documenten/2.Facturen/Offertes/Offertes/2016/G:/0%20lesmateriaal/1.%20COMPUTERCURSUS/6.%20Excel/Excel%20gevorderden/Opdr.%206%20Valideren/Validere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c\Home\Users\computraining\Documents\Mijn%20Documenten\psf\Dropbox\Boekwerk%20Excel%202003%20voor%20op%20locati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d.docs.live.net/4c3fa8c3b60ea7cf/Documenten/1.%20Boekwerk%20alle%20cursussen/Excel/Excel%20gevorderden%20cursussen/3.%20Boekwerk%20excel%202013%20gevorderden%20(Expert)%2022-10-2015.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ac\Home\Users\computraining\Documents\Mijn%20Documenten\G:\0%20lesmateriaal\1.%20COMPUTERCURSUS\6.%20Excel\Excel%20gevorderden\Opdr.%206%20Valideren\Validere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ac\Home\Users\computraining\Documents\Mijn%20Documenten\C:\Users\Lpc08\Documents\1.%20Boekwerk%20alle%20cursussen\Excel\7.%20Boekwerk%20excel%202013%20dec%202013%20gevorderden.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Excel%20Basis%20beginners/21.%20Beveiligen%20en%20verberg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pc08/Documents/1.%20Boekwerk%20alle%20cursussen/Excel/7.%20Boekwerk%20excel%202013%20dec%202013%20gevorderde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xcel%20Basis%20beginners/2.%20Het%20Lint,%20scherm%20en%20opslaan.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20Boekwerk%20excel%202013%20gevorderde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ompu-academy.nl/Users/Lpc08/Documents/1.%20Boekwerk%20alle%20cursussen/Excel/7.%20Boekwerk%20excel%202013%20dec%202013%20gevorderde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compu-academy.nl/Users/computraining/Documents/Mijn%20Documenten/Computr@ining%20alle%20documenten/2.Facturen/Offertes/Offertes/2016/G:/0%20lesmateriaal/1.%20COMPUTERCURSUS/6.%20Excel/Excel%20gevorderden/Opdr.%206%20Valideren/Valideren.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xcel%20oefeni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1 Rekenen in Excel"/>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4 Printen in Excel"/>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5 Kolommen en vulgreep"/>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k 6 Statistiche functi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k 5 Autosom"/>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6 Sorteren en Filteren"/>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7 Tekst Basisoefeningen"/>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8 Randen en Opmaak"/>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9 Formules invoeren"/>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0 Tabel en Opmaak "/>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1 Diverse Formules "/>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3 Celeigenschappen"/>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 kwt"/>
      <sheetName val="2e kwt"/>
      <sheetName val="3e kwt"/>
      <sheetName val="4e kwt"/>
      <sheetName val="formules in meerdere tabbladen"/>
    </sheetNames>
    <sheetDataSet>
      <sheetData sheetId="0"/>
      <sheetData sheetId="1">
        <row r="12">
          <cell r="D12">
            <v>714.45999999999992</v>
          </cell>
        </row>
      </sheetData>
      <sheetData sheetId="2">
        <row r="12">
          <cell r="D12">
            <v>714.45999999999992</v>
          </cell>
        </row>
      </sheetData>
      <sheetData sheetId="3">
        <row r="12">
          <cell r="D12">
            <v>714.45999999999992</v>
          </cell>
        </row>
      </sheetData>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3 Absoluut en relatief"/>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4 Functie Som"/>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5 Statistiche functie"/>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6 Financieele functies "/>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7 Logische functies ALS"/>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8 Grafiek invoegen"/>
    </sheetNames>
    <sheetDataSet>
      <sheetData sheetId="0">
        <row r="12">
          <cell r="C12" t="str">
            <v>Inkomsten</v>
          </cell>
          <cell r="D12" t="str">
            <v>Kosten</v>
          </cell>
          <cell r="E12" t="str">
            <v>Totaal</v>
          </cell>
        </row>
        <row r="13">
          <cell r="B13" t="str">
            <v>1e</v>
          </cell>
          <cell r="C13">
            <v>4300</v>
          </cell>
          <cell r="D13">
            <v>1550</v>
          </cell>
          <cell r="E13">
            <v>2750</v>
          </cell>
        </row>
        <row r="15">
          <cell r="C15" t="str">
            <v>Inkomsten</v>
          </cell>
          <cell r="D15" t="str">
            <v>Kosten</v>
          </cell>
          <cell r="E15" t="str">
            <v>Totaal</v>
          </cell>
          <cell r="F15" t="str">
            <v>Kolom of staaf grafiek</v>
          </cell>
        </row>
        <row r="16">
          <cell r="B16" t="str">
            <v>jan</v>
          </cell>
          <cell r="C16">
            <v>900</v>
          </cell>
          <cell r="D16">
            <v>800</v>
          </cell>
          <cell r="E16">
            <v>100</v>
          </cell>
        </row>
        <row r="17">
          <cell r="B17" t="str">
            <v>feb</v>
          </cell>
          <cell r="C17">
            <v>1300</v>
          </cell>
          <cell r="D17">
            <v>500</v>
          </cell>
          <cell r="E17">
            <v>800</v>
          </cell>
        </row>
        <row r="18">
          <cell r="B18" t="str">
            <v>maart</v>
          </cell>
          <cell r="C18">
            <v>1100</v>
          </cell>
          <cell r="D18">
            <v>1250</v>
          </cell>
          <cell r="E18">
            <v>-150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19 Validatie lijst "/>
    </sheetNames>
    <sheetDataSet>
      <sheetData sheetId="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20 Subtotalen"/>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ow r="14">
          <cell r="A14" t="str">
            <v>a.roding@planet.nl</v>
          </cell>
        </row>
        <row r="15">
          <cell r="A15" t="str">
            <v>a.roks3@chello.nl</v>
          </cell>
        </row>
        <row r="16">
          <cell r="A16" t="str">
            <v>a.tronchet@telfort.nl</v>
          </cell>
        </row>
        <row r="17">
          <cell r="A17" t="str">
            <v>a.vanamerongen@gmail.com</v>
          </cell>
        </row>
        <row r="18">
          <cell r="A18" t="str">
            <v>a.vdveen1@knid.nl</v>
          </cell>
        </row>
        <row r="19">
          <cell r="A19" t="str">
            <v>a.roks3@chello.nl</v>
          </cell>
        </row>
        <row r="20">
          <cell r="A20" t="str">
            <v>a__mohan@hotmail.com</v>
          </cell>
        </row>
        <row r="21">
          <cell r="A21" t="str">
            <v>a_leemans@casema.nl</v>
          </cell>
        </row>
        <row r="22">
          <cell r="A22" t="str">
            <v>a_thomass191@hotmail.com</v>
          </cell>
        </row>
        <row r="23">
          <cell r="A23" t="str">
            <v>a.vanamerongen@gmail.com</v>
          </cell>
        </row>
        <row r="24">
          <cell r="A24" t="str">
            <v>a.roks3@chello.nl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lijst"/>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k 6 Statistiche functie"/>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
      <sheetName val="Introductie"/>
      <sheetName val="Opdr 1 Handige instellingen"/>
      <sheetName val="Opdr. 2  Doorvoeren"/>
      <sheetName val="Opdr. 3 Omgaan met tekst "/>
      <sheetName val="Opdr. 4 teksten samenvoegen"/>
      <sheetName val="Opdr. 5 Speciale teksten"/>
      <sheetName val="Opdr. 6 Validatie lijst "/>
      <sheetName val="Validatie externe lijst"/>
      <sheetName val="Opdr. 7 Handige tekst tips"/>
      <sheetName val="Opdr. 8 Kasboekformules "/>
      <sheetName val="Opdr. 9 Absolute Formules  "/>
      <sheetName val="Opdr.10 SOM.Als"/>
      <sheetName val="Opdr. 11 AANTAL.ALS en ALS"/>
      <sheetName val="Opdr. 12 Als en En "/>
      <sheetName val="Opdr. 13 Als absolute cel "/>
      <sheetName val="Opdr. 14 Voorwaardelijke opmaak"/>
      <sheetName val="Opdr.15 Dubbelen opsporen"/>
      <sheetName val="Opdr.16 Dubplicaten deleten"/>
      <sheetName val="Opdr. 17 ALS.DATUMTIJD"/>
      <sheetName val="Opdr. 18 Tijd optelling"/>
      <sheetName val="Opdr.19 uren over 24 uur "/>
      <sheetName val="Opd.20 VERT.ZOEKEN "/>
      <sheetName val="Opd.20aVERT.ZOEKEN"/>
      <sheetName val="Opdr. 21 VERT.ZOEKEN absoluut"/>
      <sheetName val="Opd 22 VERT.Z Op onderdelen "/>
      <sheetName val="Codes oud en nieuw"/>
      <sheetName val="Opd.23 Formulieren knoppen"/>
      <sheetName val="Oprd. 24 Draaitabel"/>
      <sheetName val="Data "/>
      <sheetName val="Opdr.25 Draaigrafieken"/>
      <sheetName val="Opd.26 Macro's"/>
      <sheetName val="Opd. 27 Beveiligen"/>
      <sheetName val="Opdr. 28 Subtotalen"/>
      <sheetName val="Handige koppelin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 xml:space="preserve">5000 104 005  </v>
          </cell>
          <cell r="B2" t="str">
            <v>F000 104 005</v>
          </cell>
          <cell r="C2" t="str">
            <v>UMLAGE - LOR</v>
          </cell>
        </row>
        <row r="3">
          <cell r="A3" t="str">
            <v xml:space="preserve">5000 104 007  </v>
          </cell>
          <cell r="B3" t="str">
            <v>F000 104 007</v>
          </cell>
          <cell r="C3" t="str">
            <v>UMLAGE WIR4</v>
          </cell>
        </row>
        <row r="4">
          <cell r="A4" t="str">
            <v xml:space="preserve">5000 370 001  </v>
          </cell>
          <cell r="B4" t="str">
            <v>F000 370 001</v>
          </cell>
          <cell r="C4" t="str">
            <v>UMLAGE KANTINE</v>
          </cell>
        </row>
        <row r="5">
          <cell r="A5" t="str">
            <v>5000 401 000</v>
          </cell>
          <cell r="B5" t="str">
            <v>1990 005 320</v>
          </cell>
          <cell r="C5" t="str">
            <v>ILV-DRUCKLUFT</v>
          </cell>
        </row>
        <row r="6">
          <cell r="A6" t="str">
            <v xml:space="preserve">5000 401 101  </v>
          </cell>
          <cell r="B6" t="str">
            <v>F000 401 101</v>
          </cell>
          <cell r="C6" t="str">
            <v>UMLAGE DRUCKLUFT</v>
          </cell>
        </row>
        <row r="7">
          <cell r="A7" t="str">
            <v>5000 404 000</v>
          </cell>
          <cell r="B7" t="str">
            <v>1990 005 310</v>
          </cell>
          <cell r="C7" t="str">
            <v>ILV-STROM</v>
          </cell>
        </row>
        <row r="8">
          <cell r="A8" t="str">
            <v xml:space="preserve">5000 404 101  </v>
          </cell>
          <cell r="B8" t="str">
            <v>F000 404 101</v>
          </cell>
          <cell r="C8" t="str">
            <v>UMLAGE KRAFTSTROM</v>
          </cell>
        </row>
        <row r="9">
          <cell r="A9" t="str">
            <v>5000 406 000</v>
          </cell>
          <cell r="B9" t="str">
            <v>1990 005 340</v>
          </cell>
          <cell r="C9" t="str">
            <v>ILV-WASSER</v>
          </cell>
        </row>
        <row r="10">
          <cell r="A10" t="str">
            <v xml:space="preserve">5000 406 101  </v>
          </cell>
          <cell r="B10" t="str">
            <v>F000 406 101</v>
          </cell>
          <cell r="C10" t="str">
            <v>UMLAGE - WASSER</v>
          </cell>
        </row>
        <row r="11">
          <cell r="A11" t="str">
            <v>5000 407 000</v>
          </cell>
          <cell r="B11" t="str">
            <v>1990 005 350</v>
          </cell>
          <cell r="C11" t="str">
            <v>ILV-BRENNSTOFF UNF NUTZWÄRME</v>
          </cell>
        </row>
        <row r="12">
          <cell r="A12" t="str">
            <v xml:space="preserve">5000 420 101  </v>
          </cell>
          <cell r="B12" t="str">
            <v>F000 420 101</v>
          </cell>
          <cell r="C12" t="str">
            <v>UML. RAUMHEIZUNG</v>
          </cell>
        </row>
        <row r="13">
          <cell r="A13" t="str">
            <v xml:space="preserve">5000 422 101  </v>
          </cell>
          <cell r="B13" t="str">
            <v>F000 422 101</v>
          </cell>
          <cell r="C13" t="str">
            <v>UMLAGE FERNSPRECHANLAGE</v>
          </cell>
        </row>
        <row r="14">
          <cell r="A14" t="str">
            <v xml:space="preserve">5000 430 001  </v>
          </cell>
          <cell r="B14" t="str">
            <v>F000 430 001</v>
          </cell>
          <cell r="C14" t="str">
            <v>UMLAGE - GARDEROBE/WASCHRÄUME</v>
          </cell>
        </row>
        <row r="15">
          <cell r="A15" t="str">
            <v>5000 455 000</v>
          </cell>
          <cell r="B15" t="str">
            <v>1990 005 360</v>
          </cell>
          <cell r="C15" t="str">
            <v>ILV-RAUMKOSTEN</v>
          </cell>
        </row>
        <row r="16">
          <cell r="A16" t="str">
            <v xml:space="preserve">5000 455 021  </v>
          </cell>
          <cell r="B16" t="str">
            <v>F000 455 021</v>
          </cell>
          <cell r="C16" t="str">
            <v>UMLAGE BEBAUTE GRUNDSTÜCKE</v>
          </cell>
        </row>
        <row r="17">
          <cell r="A17" t="str">
            <v xml:space="preserve">5000 455 031  </v>
          </cell>
          <cell r="B17" t="str">
            <v>F000 455 031</v>
          </cell>
          <cell r="C17" t="str">
            <v>UMLAGE REINIGUNG</v>
          </cell>
        </row>
        <row r="18">
          <cell r="A18" t="str">
            <v xml:space="preserve">5000 702 001  </v>
          </cell>
          <cell r="B18" t="str">
            <v>F000 702 001</v>
          </cell>
          <cell r="C18" t="str">
            <v>UMLAGE INNERBETRIEBL. TRANSPORT</v>
          </cell>
        </row>
        <row r="19">
          <cell r="A19" t="str">
            <v xml:space="preserve">5000 738 001  </v>
          </cell>
          <cell r="B19" t="str">
            <v>F000 738 001</v>
          </cell>
          <cell r="C19" t="str">
            <v>UMLAGE FUHRPARK</v>
          </cell>
        </row>
        <row r="20">
          <cell r="A20" t="str">
            <v xml:space="preserve">5000 770 321  </v>
          </cell>
          <cell r="B20" t="str">
            <v>F000 770 321</v>
          </cell>
          <cell r="C20" t="str">
            <v>UMLAGE WERKSCHUTZ</v>
          </cell>
        </row>
        <row r="21">
          <cell r="A21" t="str">
            <v xml:space="preserve">5000 770 341  </v>
          </cell>
          <cell r="B21" t="str">
            <v>F000 770 341</v>
          </cell>
          <cell r="C21" t="str">
            <v>UMLAGE WERKSARZT</v>
          </cell>
        </row>
        <row r="22">
          <cell r="A22" t="str">
            <v xml:space="preserve">5000 770 361 </v>
          </cell>
          <cell r="B22" t="str">
            <v>F000 770 361</v>
          </cell>
          <cell r="C22" t="str">
            <v>UMLAGE BETRIEBSRAT</v>
          </cell>
        </row>
        <row r="23">
          <cell r="A23" t="str">
            <v xml:space="preserve">5000 970 001 </v>
          </cell>
          <cell r="B23" t="str">
            <v>1990 005 370</v>
          </cell>
          <cell r="C23" t="str">
            <v>ILV - Verrechnung</v>
          </cell>
        </row>
        <row r="24">
          <cell r="A24" t="str">
            <v>5000 970 002</v>
          </cell>
          <cell r="B24" t="str">
            <v>1990 005 371</v>
          </cell>
          <cell r="C24" t="str">
            <v>ILV-VERRECHNUNG</v>
          </cell>
        </row>
        <row r="25">
          <cell r="A25" t="str">
            <v>5000 970 009</v>
          </cell>
          <cell r="B25" t="str">
            <v>1990 005 378</v>
          </cell>
          <cell r="C25" t="str">
            <v>ILV-VERRECHNUNG</v>
          </cell>
        </row>
        <row r="26">
          <cell r="A26" t="str">
            <v xml:space="preserve">5001 970 000  </v>
          </cell>
          <cell r="B26" t="str">
            <v>1990 605 083</v>
          </cell>
          <cell r="C26" t="str">
            <v>FERTIGUNGSSTUNDEN</v>
          </cell>
        </row>
        <row r="27">
          <cell r="A27" t="str">
            <v xml:space="preserve">5001 970 002  </v>
          </cell>
          <cell r="B27" t="str">
            <v>1990 005 671</v>
          </cell>
          <cell r="C27" t="str">
            <v>VERRECHNUNG IBL-STUNDEN</v>
          </cell>
        </row>
        <row r="28">
          <cell r="A28" t="str">
            <v xml:space="preserve">5001 970 102  </v>
          </cell>
          <cell r="B28" t="str">
            <v>1990 605 085</v>
          </cell>
          <cell r="C28" t="str">
            <v>VERRECHNUNG ENTWICKLUNG MECHANISCH</v>
          </cell>
        </row>
        <row r="29">
          <cell r="A29" t="str">
            <v xml:space="preserve">5001 970 112  </v>
          </cell>
          <cell r="B29" t="str">
            <v>1990 605 087</v>
          </cell>
          <cell r="C29" t="str">
            <v>VERRECHNUNG ENTWICKLUNG ELEKTRISCH</v>
          </cell>
        </row>
        <row r="30">
          <cell r="A30" t="str">
            <v xml:space="preserve">5001 970 122  </v>
          </cell>
          <cell r="B30" t="str">
            <v>1990 605 089</v>
          </cell>
          <cell r="C30" t="str">
            <v>VERRECHNUNG MVP ENTWICKLUNG</v>
          </cell>
        </row>
        <row r="31">
          <cell r="A31" t="str">
            <v xml:space="preserve">5001 970 132  </v>
          </cell>
          <cell r="B31" t="str">
            <v>1990 605 091</v>
          </cell>
          <cell r="C31" t="str">
            <v>VERRECHNUNG LEIHKONSTRUKTEURE</v>
          </cell>
        </row>
        <row r="32">
          <cell r="A32" t="str">
            <v xml:space="preserve">5001 970 142  </v>
          </cell>
          <cell r="B32" t="str">
            <v>1990 605 094</v>
          </cell>
          <cell r="C32" t="str">
            <v>VERRECHNUNG</v>
          </cell>
        </row>
        <row r="33">
          <cell r="A33" t="str">
            <v xml:space="preserve">5001 970 210  </v>
          </cell>
          <cell r="B33" t="str">
            <v>1990 605 102</v>
          </cell>
          <cell r="C33" t="str">
            <v>LEISTUNGSVERR. MEHRAUFWAND FG-STD</v>
          </cell>
        </row>
        <row r="34">
          <cell r="A34" t="str">
            <v xml:space="preserve">5001 970 212  </v>
          </cell>
          <cell r="B34" t="str">
            <v>1990 605 104</v>
          </cell>
          <cell r="C34" t="str">
            <v>MONTAGESTUNDEN MECHANISCH</v>
          </cell>
        </row>
        <row r="35">
          <cell r="A35" t="str">
            <v xml:space="preserve">5001 970 213  </v>
          </cell>
          <cell r="B35" t="str">
            <v>1990 605 105</v>
          </cell>
          <cell r="C35" t="str">
            <v>MONTAGESTUNDEN ELEKTRISCH</v>
          </cell>
        </row>
        <row r="36">
          <cell r="A36" t="str">
            <v xml:space="preserve">5001 970 770  </v>
          </cell>
          <cell r="B36" t="str">
            <v>1990 605 157</v>
          </cell>
          <cell r="C36" t="str">
            <v>FERTIGUNGSFEHLER TEIL EIGEN</v>
          </cell>
        </row>
        <row r="37">
          <cell r="A37" t="str">
            <v xml:space="preserve">5001 970 900  </v>
          </cell>
          <cell r="B37" t="str">
            <v>1990 605 163</v>
          </cell>
          <cell r="C37" t="str">
            <v>GEMEINKOSTENSTUNDEN</v>
          </cell>
        </row>
        <row r="38">
          <cell r="A38" t="str">
            <v xml:space="preserve">5002 455 003  </v>
          </cell>
          <cell r="B38" t="str">
            <v>1990 601 046</v>
          </cell>
          <cell r="C38" t="str">
            <v>W+I EIGENE GEB, GRUN</v>
          </cell>
        </row>
        <row r="39">
          <cell r="A39" t="str">
            <v xml:space="preserve">5002 509 003 </v>
          </cell>
          <cell r="B39" t="str">
            <v>1990 601 050</v>
          </cell>
          <cell r="C39" t="str">
            <v>FERT.,IH.KL.EINR.GG.</v>
          </cell>
        </row>
        <row r="40">
          <cell r="A40" t="str">
            <v xml:space="preserve">5002 551 143  </v>
          </cell>
          <cell r="B40" t="str">
            <v>1990 601 061</v>
          </cell>
          <cell r="C40" t="str">
            <v>EIGENGEFERTIGTE MODELLE BIS 410 EURO</v>
          </cell>
        </row>
        <row r="41">
          <cell r="A41" t="str">
            <v xml:space="preserve">5002 720 103  </v>
          </cell>
          <cell r="B41" t="str">
            <v>1990 601 071</v>
          </cell>
          <cell r="C41" t="str">
            <v>FORSCHUNGS- UND ENTWICKLUNGSKOSTEN</v>
          </cell>
        </row>
        <row r="42">
          <cell r="A42" t="str">
            <v xml:space="preserve">5002 770 013  </v>
          </cell>
          <cell r="B42" t="str">
            <v>1990 601 073</v>
          </cell>
          <cell r="C42" t="str">
            <v>HANDLAGERTEILE</v>
          </cell>
        </row>
        <row r="43">
          <cell r="A43" t="str">
            <v xml:space="preserve">5002 770 073  </v>
          </cell>
          <cell r="B43" t="str">
            <v>1990 601 078</v>
          </cell>
          <cell r="C43" t="str">
            <v>END/ECS-LEISTUNG FÜR KOSTENSTELLEN</v>
          </cell>
        </row>
        <row r="44">
          <cell r="A44" t="str">
            <v xml:space="preserve">5002 770 093  </v>
          </cell>
          <cell r="B44" t="str">
            <v>1990 601 079</v>
          </cell>
          <cell r="C44" t="str">
            <v>SONSTIGES</v>
          </cell>
        </row>
        <row r="45">
          <cell r="A45" t="str">
            <v xml:space="preserve">5002 820 203  </v>
          </cell>
          <cell r="B45" t="str">
            <v>1990 601 082</v>
          </cell>
          <cell r="C45" t="str">
            <v>MESSEAUFWAND VON MONTEUREN</v>
          </cell>
        </row>
        <row r="46">
          <cell r="A46" t="str">
            <v xml:space="preserve">5002 840 003  </v>
          </cell>
          <cell r="B46" t="str">
            <v>1990 601 083</v>
          </cell>
          <cell r="C46" t="str">
            <v>GARANTIELEISTUNGEN INLAND</v>
          </cell>
        </row>
        <row r="47">
          <cell r="A47" t="str">
            <v xml:space="preserve">5002 840 103  </v>
          </cell>
          <cell r="B47" t="str">
            <v>1990 601 085</v>
          </cell>
          <cell r="C47" t="str">
            <v>GARANTIELEISTUNG AUSLAND</v>
          </cell>
        </row>
        <row r="48">
          <cell r="A48" t="str">
            <v xml:space="preserve">5002 840 303  </v>
          </cell>
          <cell r="B48" t="str">
            <v>1990 601 089</v>
          </cell>
          <cell r="C48" t="str">
            <v>KULANZLEISTUNGEN AUSLAND</v>
          </cell>
        </row>
        <row r="49">
          <cell r="A49" t="str">
            <v xml:space="preserve">5002 860 003  </v>
          </cell>
          <cell r="B49" t="str">
            <v>1990 601 093</v>
          </cell>
          <cell r="C49" t="str">
            <v>SONST.VERKAUFS-, VERTRIEBSGEMEINKOSTEN</v>
          </cell>
        </row>
        <row r="50">
          <cell r="A50" t="str">
            <v xml:space="preserve">5004 444 445 </v>
          </cell>
          <cell r="B50" t="str">
            <v>1991 601 089</v>
          </cell>
          <cell r="C50" t="str">
            <v>SOFFGEMEINKOSTENZUSCHL.FREMDBEARBEITUNG</v>
          </cell>
        </row>
        <row r="51">
          <cell r="A51" t="str">
            <v xml:space="preserve">5060 770 001  </v>
          </cell>
          <cell r="B51" t="str">
            <v>1991 601 093</v>
          </cell>
          <cell r="C51" t="str">
            <v>SONSTIGE STOFF-GEMEINKOSTEN</v>
          </cell>
        </row>
        <row r="52">
          <cell r="A52" t="str">
            <v xml:space="preserve">5210 703 001  </v>
          </cell>
          <cell r="B52" t="str">
            <v>1992 601 089</v>
          </cell>
          <cell r="C52" t="str">
            <v>VERSCHROTTUNGEN</v>
          </cell>
        </row>
      </sheetData>
      <sheetData sheetId="27"/>
      <sheetData sheetId="28"/>
      <sheetData sheetId="29"/>
      <sheetData sheetId="30"/>
      <sheetData sheetId="31"/>
      <sheetData sheetId="32"/>
      <sheetData sheetId="33"/>
      <sheetData sheetId="3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lijst"/>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oud en nieuw"/>
      <sheetName val="Validatie externe lijst"/>
      <sheetName val="Opdr. 6 Validatie lijst"/>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21 Beveiligen &amp; verbergen "/>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e"/>
      <sheetName val="Opdr 1 Handige instellingen"/>
      <sheetName val="Opdr. 2  Doorvoeren"/>
      <sheetName val="Opdr. 3 Omgaan met tekst "/>
      <sheetName val="Opdr. 4 teksten samenvoegen"/>
      <sheetName val="Opdr. 5 Speciale teksten"/>
      <sheetName val="Opdr. 6 Validatie lijst"/>
      <sheetName val="Validatie externe lijst"/>
      <sheetName val="Opdr. 7 Handige tekst tips"/>
      <sheetName val="Opdr. 8 Kasboekformules "/>
      <sheetName val="Opdr. 9 Absolute Formules  "/>
      <sheetName val="Opdr.10 SOM.Als"/>
      <sheetName val="Opdr. 11 AANTAL.ALS en ALS"/>
      <sheetName val="Opdr. 11a Als en En functie"/>
      <sheetName val="Opdr.12 Dubbelen opsporen"/>
      <sheetName val="Opdr.13 Dubplicaten deleten"/>
      <sheetName val="Opdr. 14 ALS.DATUMTIJD"/>
      <sheetName val="Opdr. 15 Tijd optelling"/>
      <sheetName val="Opdr.16 uren over 24 uur "/>
      <sheetName val="Opd.17 VERT.ZOEKEN "/>
      <sheetName val="Opd 18 VERT.Z Op onderdelen "/>
      <sheetName val="Codes oud en nieuw"/>
      <sheetName val="Oprd. 20 Draaitabel"/>
      <sheetName val="Opd.19 Formulieren knoppen"/>
      <sheetName val="Data "/>
      <sheetName val="Opdr.20a Draaigrafieken"/>
      <sheetName val="Opd.21 Macro's"/>
      <sheetName val="Grafiek"/>
      <sheetName val="Opd. 22 Beveiligen"/>
    </sheetNames>
    <sheetDataSet>
      <sheetData sheetId="0"/>
      <sheetData sheetId="1"/>
      <sheetData sheetId="2"/>
      <sheetData sheetId="3"/>
      <sheetData sheetId="4"/>
      <sheetData sheetId="5"/>
      <sheetData sheetId="6">
        <row r="5">
          <cell r="J5" t="str">
            <v>boter</v>
          </cell>
        </row>
        <row r="6">
          <cell r="J6" t="str">
            <v>melk</v>
          </cell>
        </row>
        <row r="7">
          <cell r="J7" t="str">
            <v>eieren</v>
          </cell>
        </row>
        <row r="8">
          <cell r="J8" t="str">
            <v>Koek</v>
          </cell>
        </row>
        <row r="9">
          <cell r="J9" t="str">
            <v>mee</v>
          </cell>
        </row>
        <row r="10">
          <cell r="J10" t="str">
            <v>pudding</v>
          </cell>
        </row>
        <row r="11">
          <cell r="J11" t="str">
            <v>snoep</v>
          </cell>
        </row>
        <row r="12">
          <cell r="J12" t="str">
            <v>nootjes</v>
          </cell>
        </row>
      </sheetData>
      <sheetData sheetId="7">
        <row r="3">
          <cell r="E3" t="str">
            <v>schroef</v>
          </cell>
        </row>
        <row r="4">
          <cell r="E4" t="str">
            <v>bout</v>
          </cell>
        </row>
        <row r="5">
          <cell r="E5" t="str">
            <v>hamer</v>
          </cell>
        </row>
        <row r="6">
          <cell r="E6" t="str">
            <v>nagel</v>
          </cell>
        </row>
        <row r="7">
          <cell r="E7" t="str">
            <v>tang</v>
          </cell>
        </row>
        <row r="8">
          <cell r="E8" t="str">
            <v>pen</v>
          </cell>
        </row>
        <row r="9">
          <cell r="E9" t="str">
            <v>kniptang</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 xml:space="preserve">5000 104 005  </v>
          </cell>
          <cell r="B2" t="str">
            <v>F000 104 005</v>
          </cell>
          <cell r="C2" t="str">
            <v>UMLAGE - LOR</v>
          </cell>
        </row>
        <row r="3">
          <cell r="A3" t="str">
            <v xml:space="preserve">5000 104 007  </v>
          </cell>
          <cell r="B3" t="str">
            <v>F000 104 007</v>
          </cell>
          <cell r="C3" t="str">
            <v>UMLAGE WIR4</v>
          </cell>
        </row>
        <row r="4">
          <cell r="A4" t="str">
            <v xml:space="preserve">5000 370 001  </v>
          </cell>
          <cell r="B4" t="str">
            <v>F000 370 001</v>
          </cell>
          <cell r="C4" t="str">
            <v>UMLAGE KANTINE</v>
          </cell>
        </row>
        <row r="5">
          <cell r="A5" t="str">
            <v>5000 401 000</v>
          </cell>
          <cell r="B5" t="str">
            <v>1990 005 320</v>
          </cell>
          <cell r="C5" t="str">
            <v>ILV-DRUCKLUFT</v>
          </cell>
        </row>
        <row r="6">
          <cell r="A6" t="str">
            <v xml:space="preserve">5000 401 101  </v>
          </cell>
          <cell r="B6" t="str">
            <v>F000 401 101</v>
          </cell>
          <cell r="C6" t="str">
            <v>UMLAGE DRUCKLUFT</v>
          </cell>
        </row>
        <row r="7">
          <cell r="A7" t="str">
            <v>5000 404 000</v>
          </cell>
          <cell r="B7" t="str">
            <v>1990 005 310</v>
          </cell>
          <cell r="C7" t="str">
            <v>ILV-STROM</v>
          </cell>
        </row>
        <row r="8">
          <cell r="A8" t="str">
            <v xml:space="preserve">5000 404 101  </v>
          </cell>
          <cell r="B8" t="str">
            <v>F000 404 101</v>
          </cell>
          <cell r="C8" t="str">
            <v>UMLAGE KRAFTSTROM</v>
          </cell>
        </row>
        <row r="9">
          <cell r="A9" t="str">
            <v>5000 406 000</v>
          </cell>
          <cell r="B9" t="str">
            <v>1990 005 340</v>
          </cell>
          <cell r="C9" t="str">
            <v>ILV-WASSER</v>
          </cell>
        </row>
        <row r="10">
          <cell r="A10" t="str">
            <v xml:space="preserve">5000 406 101  </v>
          </cell>
          <cell r="B10" t="str">
            <v>F000 406 101</v>
          </cell>
          <cell r="C10" t="str">
            <v>UMLAGE - WASSER</v>
          </cell>
        </row>
        <row r="11">
          <cell r="A11" t="str">
            <v>5000 407 000</v>
          </cell>
          <cell r="B11" t="str">
            <v>1990 005 350</v>
          </cell>
          <cell r="C11" t="str">
            <v>ILV-BRENNSTOFF UNF NUTZWÄRME</v>
          </cell>
        </row>
        <row r="12">
          <cell r="A12" t="str">
            <v xml:space="preserve">5000 420 101  </v>
          </cell>
          <cell r="B12" t="str">
            <v>F000 420 101</v>
          </cell>
          <cell r="C12" t="str">
            <v>UML. RAUMHEIZUNG</v>
          </cell>
        </row>
        <row r="13">
          <cell r="A13" t="str">
            <v xml:space="preserve">5000 422 101  </v>
          </cell>
          <cell r="B13" t="str">
            <v>F000 422 101</v>
          </cell>
          <cell r="C13" t="str">
            <v>UMLAGE FERNSPRECHANLAGE</v>
          </cell>
        </row>
        <row r="14">
          <cell r="A14" t="str">
            <v xml:space="preserve">5000 430 001  </v>
          </cell>
          <cell r="B14" t="str">
            <v>F000 430 001</v>
          </cell>
          <cell r="C14" t="str">
            <v>UMLAGE - GARDEROBE/WASCHRÄUME</v>
          </cell>
        </row>
        <row r="15">
          <cell r="A15" t="str">
            <v>5000 455 000</v>
          </cell>
          <cell r="B15" t="str">
            <v>1990 005 360</v>
          </cell>
          <cell r="C15" t="str">
            <v>ILV-RAUMKOSTEN</v>
          </cell>
        </row>
        <row r="16">
          <cell r="A16" t="str">
            <v xml:space="preserve">5000 455 021  </v>
          </cell>
          <cell r="B16" t="str">
            <v>F000 455 021</v>
          </cell>
          <cell r="C16" t="str">
            <v>UMLAGE BEBAUTE GRUNDSTÜCKE</v>
          </cell>
        </row>
        <row r="17">
          <cell r="A17" t="str">
            <v xml:space="preserve">5000 455 031  </v>
          </cell>
          <cell r="B17" t="str">
            <v>F000 455 031</v>
          </cell>
          <cell r="C17" t="str">
            <v>UMLAGE REINIGUNG</v>
          </cell>
        </row>
        <row r="18">
          <cell r="A18" t="str">
            <v xml:space="preserve">5000 702 001  </v>
          </cell>
          <cell r="B18" t="str">
            <v>F000 702 001</v>
          </cell>
          <cell r="C18" t="str">
            <v>UMLAGE INNERBETRIEBL. TRANSPORT</v>
          </cell>
        </row>
        <row r="19">
          <cell r="A19" t="str">
            <v xml:space="preserve">5000 738 001  </v>
          </cell>
          <cell r="B19" t="str">
            <v>F000 738 001</v>
          </cell>
          <cell r="C19" t="str">
            <v>UMLAGE FUHRPARK</v>
          </cell>
        </row>
        <row r="20">
          <cell r="A20" t="str">
            <v xml:space="preserve">5000 770 321  </v>
          </cell>
          <cell r="B20" t="str">
            <v>F000 770 321</v>
          </cell>
          <cell r="C20" t="str">
            <v>UMLAGE WERKSCHUTZ</v>
          </cell>
        </row>
        <row r="21">
          <cell r="A21" t="str">
            <v xml:space="preserve">5000 770 341  </v>
          </cell>
          <cell r="B21" t="str">
            <v>F000 770 341</v>
          </cell>
          <cell r="C21" t="str">
            <v>UMLAGE WERKSARZT</v>
          </cell>
        </row>
        <row r="22">
          <cell r="A22" t="str">
            <v xml:space="preserve">5000 770 361 </v>
          </cell>
          <cell r="B22" t="str">
            <v>F000 770 361</v>
          </cell>
          <cell r="C22" t="str">
            <v>UMLAGE BETRIEBSRAT</v>
          </cell>
        </row>
        <row r="23">
          <cell r="A23" t="str">
            <v xml:space="preserve">5000 970 001 </v>
          </cell>
          <cell r="B23" t="str">
            <v>1990 005 370</v>
          </cell>
          <cell r="C23" t="str">
            <v>ILV - Verrechnung</v>
          </cell>
        </row>
        <row r="24">
          <cell r="A24" t="str">
            <v>5000 970 002</v>
          </cell>
          <cell r="B24" t="str">
            <v>1990 005 371</v>
          </cell>
          <cell r="C24" t="str">
            <v>ILV-VERRECHNUNG</v>
          </cell>
        </row>
        <row r="25">
          <cell r="A25" t="str">
            <v>5000 970 009</v>
          </cell>
          <cell r="B25" t="str">
            <v>1990 005 378</v>
          </cell>
          <cell r="C25" t="str">
            <v>ILV-VERRECHNUNG</v>
          </cell>
        </row>
        <row r="26">
          <cell r="A26" t="str">
            <v xml:space="preserve">5001 970 000  </v>
          </cell>
          <cell r="B26" t="str">
            <v>1990 605 083</v>
          </cell>
          <cell r="C26" t="str">
            <v>FERTIGUNGSSTUNDEN</v>
          </cell>
        </row>
        <row r="27">
          <cell r="A27" t="str">
            <v xml:space="preserve">5001 970 002  </v>
          </cell>
          <cell r="B27" t="str">
            <v>1990 005 671</v>
          </cell>
          <cell r="C27" t="str">
            <v>VERRECHNUNG IBL-STUNDEN</v>
          </cell>
        </row>
        <row r="28">
          <cell r="A28" t="str">
            <v xml:space="preserve">5001 970 102  </v>
          </cell>
          <cell r="B28" t="str">
            <v>1990 605 085</v>
          </cell>
          <cell r="C28" t="str">
            <v>VERRECHNUNG ENTWICKLUNG MECHANISCH</v>
          </cell>
        </row>
        <row r="29">
          <cell r="A29" t="str">
            <v xml:space="preserve">5001 970 112  </v>
          </cell>
          <cell r="B29" t="str">
            <v>1990 605 087</v>
          </cell>
          <cell r="C29" t="str">
            <v>VERRECHNUNG ENTWICKLUNG ELEKTRISCH</v>
          </cell>
        </row>
        <row r="30">
          <cell r="A30" t="str">
            <v xml:space="preserve">5001 970 122  </v>
          </cell>
          <cell r="B30" t="str">
            <v>1990 605 089</v>
          </cell>
          <cell r="C30" t="str">
            <v>VERRECHNUNG MVP ENTWICKLUNG</v>
          </cell>
        </row>
        <row r="31">
          <cell r="A31" t="str">
            <v xml:space="preserve">5001 970 132  </v>
          </cell>
          <cell r="B31" t="str">
            <v>1990 605 091</v>
          </cell>
          <cell r="C31" t="str">
            <v>VERRECHNUNG LEIHKONSTRUKTEURE</v>
          </cell>
        </row>
        <row r="32">
          <cell r="A32" t="str">
            <v xml:space="preserve">5001 970 142  </v>
          </cell>
          <cell r="B32" t="str">
            <v>1990 605 094</v>
          </cell>
          <cell r="C32" t="str">
            <v>VERRECHNUNG</v>
          </cell>
        </row>
        <row r="33">
          <cell r="A33" t="str">
            <v xml:space="preserve">5001 970 210  </v>
          </cell>
          <cell r="B33" t="str">
            <v>1990 605 102</v>
          </cell>
          <cell r="C33" t="str">
            <v>LEISTUNGSVERR. MEHRAUFWAND FG-STD</v>
          </cell>
        </row>
        <row r="34">
          <cell r="A34" t="str">
            <v xml:space="preserve">5001 970 212  </v>
          </cell>
          <cell r="B34" t="str">
            <v>1990 605 104</v>
          </cell>
          <cell r="C34" t="str">
            <v>MONTAGESTUNDEN MECHANISCH</v>
          </cell>
        </row>
        <row r="35">
          <cell r="A35" t="str">
            <v xml:space="preserve">5001 970 213  </v>
          </cell>
          <cell r="B35" t="str">
            <v>1990 605 105</v>
          </cell>
          <cell r="C35" t="str">
            <v>MONTAGESTUNDEN ELEKTRISCH</v>
          </cell>
        </row>
        <row r="36">
          <cell r="A36" t="str">
            <v xml:space="preserve">5001 970 770  </v>
          </cell>
          <cell r="B36" t="str">
            <v>1990 605 157</v>
          </cell>
          <cell r="C36" t="str">
            <v>FERTIGUNGSFEHLER TEIL EIGEN</v>
          </cell>
        </row>
        <row r="37">
          <cell r="A37" t="str">
            <v xml:space="preserve">5001 970 900  </v>
          </cell>
          <cell r="B37" t="str">
            <v>1990 605 163</v>
          </cell>
          <cell r="C37" t="str">
            <v>GEMEINKOSTENSTUNDEN</v>
          </cell>
        </row>
        <row r="38">
          <cell r="A38" t="str">
            <v xml:space="preserve">5002 455 003  </v>
          </cell>
          <cell r="B38" t="str">
            <v>1990 601 046</v>
          </cell>
          <cell r="C38" t="str">
            <v>W+I EIGENE GEB, GRUN</v>
          </cell>
        </row>
        <row r="39">
          <cell r="A39" t="str">
            <v xml:space="preserve">5002 509 003 </v>
          </cell>
          <cell r="B39" t="str">
            <v>1990 601 050</v>
          </cell>
          <cell r="C39" t="str">
            <v>FERT.,IH.KL.EINR.GG.</v>
          </cell>
        </row>
        <row r="40">
          <cell r="A40" t="str">
            <v xml:space="preserve">5002 551 143  </v>
          </cell>
          <cell r="B40" t="str">
            <v>1990 601 061</v>
          </cell>
          <cell r="C40" t="str">
            <v>EIGENGEFERTIGTE MODELLE BIS 410 EURO</v>
          </cell>
        </row>
        <row r="41">
          <cell r="A41" t="str">
            <v xml:space="preserve">5002 720 103  </v>
          </cell>
          <cell r="B41" t="str">
            <v>1990 601 071</v>
          </cell>
          <cell r="C41" t="str">
            <v>FORSCHUNGS- UND ENTWICKLUNGSKOSTEN</v>
          </cell>
        </row>
        <row r="42">
          <cell r="A42" t="str">
            <v xml:space="preserve">5002 770 013  </v>
          </cell>
          <cell r="B42" t="str">
            <v>1990 601 073</v>
          </cell>
          <cell r="C42" t="str">
            <v>HANDLAGERTEILE</v>
          </cell>
        </row>
        <row r="43">
          <cell r="A43" t="str">
            <v xml:space="preserve">5002 770 073  </v>
          </cell>
          <cell r="B43" t="str">
            <v>1990 601 078</v>
          </cell>
          <cell r="C43" t="str">
            <v>END/ECS-LEISTUNG FÜR KOSTENSTELLEN</v>
          </cell>
        </row>
        <row r="44">
          <cell r="A44" t="str">
            <v xml:space="preserve">5002 770 093  </v>
          </cell>
          <cell r="B44" t="str">
            <v>1990 601 079</v>
          </cell>
          <cell r="C44" t="str">
            <v>SONSTIGES</v>
          </cell>
        </row>
        <row r="45">
          <cell r="A45" t="str">
            <v xml:space="preserve">5002 820 203  </v>
          </cell>
          <cell r="B45" t="str">
            <v>1990 601 082</v>
          </cell>
          <cell r="C45" t="str">
            <v>MESSEAUFWAND VON MONTEUREN</v>
          </cell>
        </row>
        <row r="46">
          <cell r="A46" t="str">
            <v xml:space="preserve">5002 840 003  </v>
          </cell>
          <cell r="B46" t="str">
            <v>1990 601 083</v>
          </cell>
          <cell r="C46" t="str">
            <v>GARANTIELEISTUNGEN INLAND</v>
          </cell>
        </row>
        <row r="47">
          <cell r="A47" t="str">
            <v xml:space="preserve">5002 840 103  </v>
          </cell>
          <cell r="B47" t="str">
            <v>1990 601 085</v>
          </cell>
          <cell r="C47" t="str">
            <v>GARANTIELEISTUNG AUSLAND</v>
          </cell>
        </row>
        <row r="48">
          <cell r="A48" t="str">
            <v xml:space="preserve">5002 840 303  </v>
          </cell>
          <cell r="B48" t="str">
            <v>1990 601 089</v>
          </cell>
          <cell r="C48" t="str">
            <v>KULANZLEISTUNGEN AUSLAND</v>
          </cell>
        </row>
        <row r="49">
          <cell r="A49" t="str">
            <v xml:space="preserve">5002 860 003  </v>
          </cell>
          <cell r="B49" t="str">
            <v>1990 601 093</v>
          </cell>
          <cell r="C49" t="str">
            <v>SONST.VERKAUFS-, VERTRIEBSGEMEINKOSTEN</v>
          </cell>
        </row>
        <row r="50">
          <cell r="A50" t="str">
            <v xml:space="preserve">5004 444 445 </v>
          </cell>
          <cell r="B50" t="str">
            <v>1991 601 089</v>
          </cell>
          <cell r="C50" t="str">
            <v>SOFFGEMEINKOSTENZUSCHL.FREMDBEARBEITUNG</v>
          </cell>
        </row>
        <row r="51">
          <cell r="A51" t="str">
            <v xml:space="preserve">5060 770 001  </v>
          </cell>
          <cell r="B51" t="str">
            <v>1991 601 093</v>
          </cell>
          <cell r="C51" t="str">
            <v>SONSTIGE STOFF-GEMEINKOSTEN</v>
          </cell>
        </row>
        <row r="52">
          <cell r="A52" t="str">
            <v xml:space="preserve">5210 703 001  </v>
          </cell>
          <cell r="B52" t="str">
            <v>1992 601 089</v>
          </cell>
          <cell r="C52" t="str">
            <v>VERSCHROTTUNGEN</v>
          </cell>
        </row>
      </sheetData>
      <sheetData sheetId="22"/>
      <sheetData sheetId="23"/>
      <sheetData sheetId="24"/>
      <sheetData sheetId="25"/>
      <sheetData sheetId="26"/>
      <sheetData sheetId="27" refreshError="1"/>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dr. 2 Het scherm en Lint"/>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e"/>
      <sheetName val="Handige instellingen"/>
      <sheetName val="Opdr. 2  Doorvoeren"/>
      <sheetName val="Opdr. 3 Omgaan met tekst "/>
      <sheetName val="Opdr. 4 teksten samenvoegen"/>
      <sheetName val="Opdr. 4a Gegevens samenvoegen"/>
      <sheetName val="Prijzen 2013"/>
      <sheetName val="Prijzen 2014"/>
      <sheetName val="Opdr. 5 Speciale teksten"/>
      <sheetName val="Opdr. 6 Validatie lijst"/>
      <sheetName val="Validatie externe lijst"/>
      <sheetName val="Opdr. 7 Handige tekst tips"/>
      <sheetName val="Opdr. 8 Kasboekformules "/>
      <sheetName val="Opdr. 9 Absolute Formules  "/>
      <sheetName val="Opdr.10 SOM.Als"/>
      <sheetName val="Opdr. 11 AANTAL.ALS en ALS"/>
      <sheetName val="Opdr. 11a Als en En functie"/>
      <sheetName val="Opdr. 11b Als functie genesteld"/>
      <sheetName val="Opdr.12 Dubbelen opsporen"/>
      <sheetName val="Opdr.13 Dubplicaten deleten"/>
      <sheetName val="Opdr. 14 ALS.DATUMTIJD"/>
      <sheetName val="Opdr. 15 Tijd optelling"/>
      <sheetName val="Opdr.16 uren over 24 uur "/>
      <sheetName val="Opd.17 VERT.ZOEKEN "/>
      <sheetName val="Extra Verticaal zoeken"/>
      <sheetName val="Opd 18 VERT.Z Op onderdelen "/>
      <sheetName val="Codes oud en nieuw"/>
      <sheetName val="Oprd. 20 Draaitabel"/>
      <sheetName val="Data "/>
      <sheetName val="Opd.19 Formulieren knoppen"/>
      <sheetName val="Opdr.20a Draaigrafieken"/>
      <sheetName val="Opd.21 Macro's"/>
      <sheetName val="Opd. 22 Beveiligen"/>
      <sheetName val="Subtotalen"/>
      <sheetName val="Handige koppelingen"/>
      <sheetName val="3"/>
      <sheetName val="3.%20Boekwerk%20excel%202013%2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ow r="5">
          <cell r="J5" t="str">
            <v>boter</v>
          </cell>
        </row>
      </sheetData>
      <sheetData sheetId="10">
        <row r="3">
          <cell r="E3" t="str">
            <v>schroef</v>
          </cell>
        </row>
      </sheetData>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A2" t="str">
            <v xml:space="preserve">5000 104 005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e"/>
      <sheetName val="Opdr 1 Handige instellingen"/>
      <sheetName val="Opdr. 2  Doorvoeren"/>
      <sheetName val="Opdr. 3 Omgaan met tekst "/>
      <sheetName val="Opdr. 4 teksten samenvoegen"/>
      <sheetName val="Opdr. 5 Speciale teksten"/>
      <sheetName val="Opdr. 6 Validatie lijst"/>
      <sheetName val="Validatie externe lijst"/>
      <sheetName val="Opdr. 7 Handige tekst tips"/>
      <sheetName val="Opdr. 8 Kasboekformules "/>
      <sheetName val="Opdr. 9 Absolute Formules  "/>
      <sheetName val="Opdr.10 SOM.Als"/>
      <sheetName val="Opdr. 11 AANTAL.ALS en ALS"/>
      <sheetName val="Opdr. 11a Als en En functie"/>
      <sheetName val="Opdr.12 Dubbelen opsporen"/>
      <sheetName val="Opdr.13 Dubplicaten deleten"/>
      <sheetName val="Opdr. 14 ALS.DATUMTIJD"/>
      <sheetName val="Opdr. 15 Tijd optelling"/>
      <sheetName val="Opdr.16 uren over 24 uur "/>
      <sheetName val="Opd.17 VERT.ZOEKEN "/>
      <sheetName val="Opd 18 VERT.Z Op onderdelen "/>
      <sheetName val="Codes oud en nieuw"/>
      <sheetName val="Oprd. 20 Draaitabel"/>
      <sheetName val="Opd.19 Formulieren knoppen"/>
      <sheetName val="Data "/>
      <sheetName val="Opdr.20a Draaigrafieken"/>
      <sheetName val="Opd.21 Macro's"/>
      <sheetName val="Grafiek"/>
      <sheetName val="Opd. 22 Beveiligen"/>
    </sheetNames>
    <sheetDataSet>
      <sheetData sheetId="0"/>
      <sheetData sheetId="1"/>
      <sheetData sheetId="2"/>
      <sheetData sheetId="3"/>
      <sheetData sheetId="4"/>
      <sheetData sheetId="5"/>
      <sheetData sheetId="6">
        <row r="5">
          <cell r="J5" t="str">
            <v>boter</v>
          </cell>
        </row>
      </sheetData>
      <sheetData sheetId="7">
        <row r="3">
          <cell r="E3" t="str">
            <v>schroef</v>
          </cell>
        </row>
        <row r="4">
          <cell r="E4" t="str">
            <v>bout</v>
          </cell>
        </row>
        <row r="5">
          <cell r="E5" t="str">
            <v>hamer</v>
          </cell>
        </row>
        <row r="6">
          <cell r="E6" t="str">
            <v>nagel</v>
          </cell>
        </row>
        <row r="7">
          <cell r="E7" t="str">
            <v>tang</v>
          </cell>
        </row>
        <row r="8">
          <cell r="E8" t="str">
            <v>pen</v>
          </cell>
        </row>
        <row r="9">
          <cell r="E9" t="str">
            <v>kniptang</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 xml:space="preserve">5000 104 005  </v>
          </cell>
        </row>
        <row r="3">
          <cell r="A3" t="str">
            <v xml:space="preserve">5000 104 007  </v>
          </cell>
        </row>
        <row r="4">
          <cell r="A4" t="str">
            <v xml:space="preserve">5000 370 001  </v>
          </cell>
        </row>
        <row r="5">
          <cell r="A5" t="str">
            <v>5000 401 000</v>
          </cell>
        </row>
        <row r="6">
          <cell r="A6" t="str">
            <v xml:space="preserve">5000 401 101  </v>
          </cell>
        </row>
        <row r="7">
          <cell r="A7" t="str">
            <v>5000 404 000</v>
          </cell>
        </row>
        <row r="8">
          <cell r="A8" t="str">
            <v xml:space="preserve">5000 404 101  </v>
          </cell>
        </row>
        <row r="9">
          <cell r="A9" t="str">
            <v>5000 406 000</v>
          </cell>
        </row>
        <row r="10">
          <cell r="A10" t="str">
            <v xml:space="preserve">5000 406 101  </v>
          </cell>
        </row>
        <row r="11">
          <cell r="A11" t="str">
            <v>5000 407 000</v>
          </cell>
        </row>
        <row r="12">
          <cell r="A12" t="str">
            <v xml:space="preserve">5000 420 101  </v>
          </cell>
        </row>
        <row r="13">
          <cell r="A13" t="str">
            <v xml:space="preserve">5000 422 101  </v>
          </cell>
        </row>
        <row r="14">
          <cell r="A14" t="str">
            <v xml:space="preserve">5000 430 001  </v>
          </cell>
        </row>
        <row r="15">
          <cell r="A15" t="str">
            <v>5000 455 000</v>
          </cell>
        </row>
        <row r="16">
          <cell r="A16" t="str">
            <v xml:space="preserve">5000 455 021  </v>
          </cell>
        </row>
        <row r="17">
          <cell r="A17" t="str">
            <v xml:space="preserve">5000 455 031  </v>
          </cell>
        </row>
        <row r="18">
          <cell r="A18" t="str">
            <v xml:space="preserve">5000 702 001  </v>
          </cell>
        </row>
        <row r="19">
          <cell r="A19" t="str">
            <v xml:space="preserve">5000 738 001  </v>
          </cell>
        </row>
        <row r="20">
          <cell r="A20" t="str">
            <v xml:space="preserve">5000 770 321  </v>
          </cell>
        </row>
        <row r="21">
          <cell r="A21" t="str">
            <v xml:space="preserve">5000 770 341  </v>
          </cell>
        </row>
        <row r="22">
          <cell r="A22" t="str">
            <v xml:space="preserve">5000 770 361 </v>
          </cell>
        </row>
        <row r="23">
          <cell r="A23" t="str">
            <v xml:space="preserve">5000 970 001 </v>
          </cell>
        </row>
        <row r="24">
          <cell r="A24" t="str">
            <v>5000 970 002</v>
          </cell>
        </row>
        <row r="25">
          <cell r="A25" t="str">
            <v>5000 970 009</v>
          </cell>
        </row>
        <row r="26">
          <cell r="A26" t="str">
            <v xml:space="preserve">5001 970 000  </v>
          </cell>
        </row>
        <row r="27">
          <cell r="A27" t="str">
            <v xml:space="preserve">5001 970 002  </v>
          </cell>
        </row>
        <row r="28">
          <cell r="A28" t="str">
            <v xml:space="preserve">5001 970 102  </v>
          </cell>
        </row>
        <row r="29">
          <cell r="A29" t="str">
            <v xml:space="preserve">5001 970 112  </v>
          </cell>
        </row>
        <row r="30">
          <cell r="A30" t="str">
            <v xml:space="preserve">5001 970 122  </v>
          </cell>
        </row>
        <row r="31">
          <cell r="A31" t="str">
            <v xml:space="preserve">5001 970 132  </v>
          </cell>
        </row>
        <row r="32">
          <cell r="A32" t="str">
            <v xml:space="preserve">5001 970 142  </v>
          </cell>
        </row>
        <row r="33">
          <cell r="A33" t="str">
            <v xml:space="preserve">5001 970 210  </v>
          </cell>
        </row>
        <row r="34">
          <cell r="A34" t="str">
            <v xml:space="preserve">5001 970 212  </v>
          </cell>
        </row>
      </sheetData>
      <sheetData sheetId="22"/>
      <sheetData sheetId="23"/>
      <sheetData sheetId="24"/>
      <sheetData sheetId="25"/>
      <sheetData sheetId="26"/>
      <sheetData sheetId="27" refreshError="1"/>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lij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
      <sheetName val="Artikelen"/>
      <sheetName val="Verticaalzoeken"/>
      <sheetName val="2013"/>
      <sheetName val="2014"/>
      <sheetName val="SAMENVOEGEN"/>
      <sheetName val="Draaitabellen"/>
      <sheetName val="Tabel"/>
      <sheetName val="Macro"/>
      <sheetName val="Excel oefeningen"/>
    </sheetNames>
    <sheetDataSet>
      <sheetData sheetId="0"/>
      <sheetData sheetId="1" refreshError="1">
        <row r="8">
          <cell r="A8" t="str">
            <v>Artikel 1</v>
          </cell>
        </row>
        <row r="9">
          <cell r="A9" t="str">
            <v>Artikel 2</v>
          </cell>
        </row>
        <row r="10">
          <cell r="A10" t="str">
            <v>Artikel 3</v>
          </cell>
        </row>
        <row r="11">
          <cell r="A11" t="str">
            <v>Artikel 4</v>
          </cell>
        </row>
        <row r="12">
          <cell r="A12" t="str">
            <v>Artikel 5</v>
          </cell>
        </row>
        <row r="13">
          <cell r="A13" t="str">
            <v>Artikel 6</v>
          </cell>
        </row>
        <row r="14">
          <cell r="A14" t="str">
            <v>Artikel 7</v>
          </cell>
        </row>
        <row r="15">
          <cell r="A15" t="str">
            <v>Artikel 8</v>
          </cell>
        </row>
      </sheetData>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1" name="Tabel2" displayName="Tabel2" ref="B14:K87" totalsRowShown="0" headerRowDxfId="14" headerRowBorderDxfId="12" tableBorderDxfId="13">
  <autoFilter ref="B14:K87"/>
  <sortState ref="B15:K87">
    <sortCondition ref="B14:B87"/>
  </sortState>
  <tableColumns count="10">
    <tableColumn id="1" name="Naam" dataDxfId="11"/>
    <tableColumn id="2" name="V.n" dataDxfId="10"/>
    <tableColumn id="3" name="Adres" dataDxfId="9"/>
    <tableColumn id="4" name="Nr." dataDxfId="8"/>
    <tableColumn id="5" name="Code" dataDxfId="7"/>
    <tableColumn id="6" name="Plaats" dataDxfId="6"/>
    <tableColumn id="7" name="Geb." dataDxfId="5"/>
    <tableColumn id="8" name="leeftijd" dataDxfId="4">
      <calculatedColumnFormula>DATEDIF(H15,TODAY(),"y")</calculatedColumnFormula>
    </tableColumn>
    <tableColumn id="9" name="Telefoon" dataDxfId="3"/>
    <tableColumn id="10" name="Mobiel" dataDxfId="2"/>
  </tableColumns>
  <tableStyleInfo name="TableStyleLight13" showFirstColumn="0" showLastColumn="0" showRowStripes="0" showColumnStripes="0"/>
</table>
</file>

<file path=xl/tables/table2.xml><?xml version="1.0" encoding="utf-8"?>
<table xmlns="http://schemas.openxmlformats.org/spreadsheetml/2006/main" id="2" name="Tabel1" displayName="Tabel1" ref="A20:B30" totalsRowShown="0">
  <autoFilter ref="A20:B30"/>
  <tableColumns count="2">
    <tableColumn id="1" name="Man / Vrouw"/>
    <tableColumn id="3" name="Gewicht"/>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oleObject" Target="../embeddings/oleObject8.bin"/><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image" Target="../media/image6.png"/><Relationship Id="rId5" Type="http://schemas.openxmlformats.org/officeDocument/2006/relationships/oleObject" Target="../embeddings/oleObject7.bin"/><Relationship Id="rId4"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oleObject" Target="../embeddings/oleObject10.bin"/><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image" Target="../media/image6.png"/><Relationship Id="rId5" Type="http://schemas.openxmlformats.org/officeDocument/2006/relationships/oleObject" Target="../embeddings/oleObject9.bin"/><Relationship Id="rId4" Type="http://schemas.openxmlformats.org/officeDocument/2006/relationships/vmlDrawing" Target="../drawings/vmlDrawing1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oleObject" Target="../embeddings/oleObject12.bin"/><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image" Target="../media/image6.png"/><Relationship Id="rId5" Type="http://schemas.openxmlformats.org/officeDocument/2006/relationships/oleObject" Target="../embeddings/oleObject11.bin"/><Relationship Id="rId4" Type="http://schemas.openxmlformats.org/officeDocument/2006/relationships/vmlDrawing" Target="../drawings/vmlDrawing18.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oleObject" Target="../embeddings/oleObject14.bin"/><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image" Target="../media/image6.png"/><Relationship Id="rId5" Type="http://schemas.openxmlformats.org/officeDocument/2006/relationships/oleObject" Target="../embeddings/oleObject13.bin"/><Relationship Id="rId4" Type="http://schemas.openxmlformats.org/officeDocument/2006/relationships/vmlDrawing" Target="../drawings/vmlDrawing2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oleObject" Target="../embeddings/oleObject16.bin"/><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image" Target="../media/image6.png"/><Relationship Id="rId5" Type="http://schemas.openxmlformats.org/officeDocument/2006/relationships/oleObject" Target="../embeddings/oleObject15.bin"/><Relationship Id="rId4" Type="http://schemas.openxmlformats.org/officeDocument/2006/relationships/vmlDrawing" Target="../drawings/vmlDrawing22.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oleObject" Target="../embeddings/oleObject18.bin"/><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image" Target="../media/image6.png"/><Relationship Id="rId5" Type="http://schemas.openxmlformats.org/officeDocument/2006/relationships/oleObject" Target="../embeddings/oleObject17.bin"/><Relationship Id="rId4" Type="http://schemas.openxmlformats.org/officeDocument/2006/relationships/vmlDrawing" Target="../drawings/vmlDrawing24.vml"/></Relationships>
</file>

<file path=xl/worksheets/_rels/sheet18.xml.rels><?xml version="1.0" encoding="UTF-8" standalone="yes"?>
<Relationships xmlns="http://schemas.openxmlformats.org/package/2006/relationships"><Relationship Id="rId8" Type="http://schemas.openxmlformats.org/officeDocument/2006/relationships/oleObject" Target="../embeddings/oleObject21.bin"/><Relationship Id="rId3" Type="http://schemas.openxmlformats.org/officeDocument/2006/relationships/vmlDrawing" Target="../drawings/vmlDrawing25.vml"/><Relationship Id="rId7" Type="http://schemas.openxmlformats.org/officeDocument/2006/relationships/oleObject" Target="../embeddings/oleObject20.bin"/><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image" Target="../media/image6.png"/><Relationship Id="rId5" Type="http://schemas.openxmlformats.org/officeDocument/2006/relationships/oleObject" Target="../embeddings/oleObject19.bin"/><Relationship Id="rId4" Type="http://schemas.openxmlformats.org/officeDocument/2006/relationships/vmlDrawing" Target="../drawings/vmlDrawing26.vml"/><Relationship Id="rId9" Type="http://schemas.openxmlformats.org/officeDocument/2006/relationships/oleObject" Target="../embeddings/oleObject2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7.vml"/><Relationship Id="rId7" Type="http://schemas.openxmlformats.org/officeDocument/2006/relationships/oleObject" Target="../embeddings/oleObject24.bin"/><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image" Target="../media/image6.png"/><Relationship Id="rId5" Type="http://schemas.openxmlformats.org/officeDocument/2006/relationships/oleObject" Target="../embeddings/oleObject23.bin"/><Relationship Id="rId4" Type="http://schemas.openxmlformats.org/officeDocument/2006/relationships/vmlDrawing" Target="../drawings/vmlDrawing2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9.vml"/><Relationship Id="rId7" Type="http://schemas.openxmlformats.org/officeDocument/2006/relationships/oleObject" Target="../embeddings/oleObject26.bin"/><Relationship Id="rId2" Type="http://schemas.openxmlformats.org/officeDocument/2006/relationships/drawing" Target="../drawings/drawing21.xml"/><Relationship Id="rId1" Type="http://schemas.openxmlformats.org/officeDocument/2006/relationships/printerSettings" Target="../printerSettings/printerSettings22.bin"/><Relationship Id="rId6" Type="http://schemas.openxmlformats.org/officeDocument/2006/relationships/image" Target="../media/image6.png"/><Relationship Id="rId5" Type="http://schemas.openxmlformats.org/officeDocument/2006/relationships/oleObject" Target="../embeddings/oleObject25.bin"/><Relationship Id="rId4" Type="http://schemas.openxmlformats.org/officeDocument/2006/relationships/vmlDrawing" Target="../drawings/vmlDrawing30.v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oleObject" Target="../embeddings/oleObject2.bin"/><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image" Target="../media/image6.png"/><Relationship Id="rId5" Type="http://schemas.openxmlformats.org/officeDocument/2006/relationships/oleObject" Target="../embeddings/oleObject1.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6.png"/><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oleObject" Target="../embeddings/oleObject6.bin"/><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image" Target="../media/image6.png"/><Relationship Id="rId5" Type="http://schemas.openxmlformats.org/officeDocument/2006/relationships/oleObject" Target="../embeddings/oleObject5.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tabSelected="1" zoomScaleNormal="100" workbookViewId="0">
      <selection activeCell="G5" sqref="G5"/>
    </sheetView>
  </sheetViews>
  <sheetFormatPr defaultRowHeight="15"/>
  <cols>
    <col min="1" max="1" width="2.85546875" customWidth="1"/>
    <col min="2" max="2" width="77.140625" style="2" customWidth="1"/>
    <col min="3" max="3" width="12.42578125" style="7" customWidth="1"/>
  </cols>
  <sheetData>
    <row r="1" spans="1:5" ht="39.75" customHeight="1">
      <c r="B1" s="1" t="s">
        <v>1</v>
      </c>
    </row>
    <row r="3" spans="1:5" ht="15.75">
      <c r="B3" s="3"/>
    </row>
    <row r="4" spans="1:5" ht="15.75">
      <c r="B4" s="3"/>
    </row>
    <row r="5" spans="1:5" ht="15.75">
      <c r="B5" s="3"/>
    </row>
    <row r="6" spans="1:5" ht="15.75">
      <c r="B6" s="3"/>
    </row>
    <row r="7" spans="1:5" ht="15.75">
      <c r="B7" s="3"/>
    </row>
    <row r="8" spans="1:5" ht="15.75">
      <c r="B8" s="3"/>
    </row>
    <row r="9" spans="1:5" ht="15.75">
      <c r="B9" s="3"/>
    </row>
    <row r="10" spans="1:5" ht="15.75">
      <c r="B10" s="3"/>
    </row>
    <row r="11" spans="1:5">
      <c r="C11" s="8"/>
    </row>
    <row r="12" spans="1:5" ht="15.75">
      <c r="B12" s="11" t="s">
        <v>2</v>
      </c>
      <c r="C12" s="12">
        <v>21</v>
      </c>
      <c r="D12" s="5"/>
      <c r="E12" s="5"/>
    </row>
    <row r="13" spans="1:5" ht="15.75">
      <c r="A13">
        <v>1</v>
      </c>
      <c r="B13" s="4" t="s">
        <v>20</v>
      </c>
      <c r="C13" s="10" t="s">
        <v>22</v>
      </c>
    </row>
    <row r="14" spans="1:5" ht="15.75">
      <c r="A14">
        <v>2</v>
      </c>
      <c r="B14" s="4" t="s">
        <v>4</v>
      </c>
      <c r="C14" s="6" t="s">
        <v>23</v>
      </c>
    </row>
    <row r="15" spans="1:5" ht="15.75">
      <c r="A15">
        <v>3</v>
      </c>
      <c r="B15" s="4" t="s">
        <v>5</v>
      </c>
      <c r="C15" s="6" t="s">
        <v>24</v>
      </c>
    </row>
    <row r="16" spans="1:5" ht="15.75">
      <c r="A16">
        <v>4</v>
      </c>
      <c r="B16" s="4" t="s">
        <v>6</v>
      </c>
      <c r="C16" s="6" t="s">
        <v>25</v>
      </c>
    </row>
    <row r="17" spans="1:3" ht="15.75">
      <c r="A17">
        <v>5</v>
      </c>
      <c r="B17" s="4" t="s">
        <v>3</v>
      </c>
      <c r="C17" s="6" t="s">
        <v>26</v>
      </c>
    </row>
    <row r="18" spans="1:3" ht="15.75">
      <c r="A18">
        <v>6</v>
      </c>
      <c r="B18" s="4" t="s">
        <v>7</v>
      </c>
      <c r="C18" s="6" t="s">
        <v>27</v>
      </c>
    </row>
    <row r="19" spans="1:3" ht="15.75">
      <c r="A19">
        <v>7</v>
      </c>
      <c r="B19" s="4" t="s">
        <v>11</v>
      </c>
      <c r="C19" s="6" t="s">
        <v>28</v>
      </c>
    </row>
    <row r="20" spans="1:3" ht="15.75">
      <c r="A20">
        <v>8</v>
      </c>
      <c r="B20" s="4" t="s">
        <v>8</v>
      </c>
      <c r="C20" s="6" t="s">
        <v>29</v>
      </c>
    </row>
    <row r="21" spans="1:3" ht="15.75">
      <c r="A21">
        <v>9</v>
      </c>
      <c r="B21" s="4" t="s">
        <v>9</v>
      </c>
      <c r="C21" s="6" t="s">
        <v>30</v>
      </c>
    </row>
    <row r="22" spans="1:3" ht="15.75">
      <c r="A22">
        <v>10</v>
      </c>
      <c r="B22" s="4" t="s">
        <v>21</v>
      </c>
      <c r="C22" s="6" t="s">
        <v>31</v>
      </c>
    </row>
    <row r="23" spans="1:3" ht="15.75">
      <c r="A23">
        <v>11</v>
      </c>
      <c r="B23" s="4" t="s">
        <v>44</v>
      </c>
      <c r="C23" s="6" t="s">
        <v>32</v>
      </c>
    </row>
    <row r="24" spans="1:3" ht="15.75">
      <c r="A24">
        <v>12</v>
      </c>
      <c r="B24" s="4" t="s">
        <v>12</v>
      </c>
      <c r="C24" s="6" t="s">
        <v>33</v>
      </c>
    </row>
    <row r="25" spans="1:3" ht="15.75">
      <c r="A25">
        <v>13</v>
      </c>
      <c r="B25" s="4" t="s">
        <v>10</v>
      </c>
      <c r="C25" s="6" t="s">
        <v>34</v>
      </c>
    </row>
    <row r="26" spans="1:3" ht="15.75">
      <c r="A26">
        <v>14</v>
      </c>
      <c r="B26" s="4" t="s">
        <v>13</v>
      </c>
      <c r="C26" s="6" t="s">
        <v>35</v>
      </c>
    </row>
    <row r="27" spans="1:3" ht="15.75">
      <c r="A27">
        <v>15</v>
      </c>
      <c r="B27" s="4" t="s">
        <v>14</v>
      </c>
      <c r="C27" s="6" t="s">
        <v>36</v>
      </c>
    </row>
    <row r="28" spans="1:3" ht="15.75">
      <c r="A28">
        <v>16</v>
      </c>
      <c r="B28" s="4" t="s">
        <v>16</v>
      </c>
      <c r="C28" s="6" t="s">
        <v>37</v>
      </c>
    </row>
    <row r="29" spans="1:3" ht="15.75">
      <c r="A29">
        <v>17</v>
      </c>
      <c r="B29" s="4" t="s">
        <v>15</v>
      </c>
      <c r="C29" s="6" t="s">
        <v>38</v>
      </c>
    </row>
    <row r="30" spans="1:3" ht="15.75">
      <c r="A30">
        <v>18</v>
      </c>
      <c r="B30" s="4" t="s">
        <v>17</v>
      </c>
      <c r="C30" s="6" t="s">
        <v>39</v>
      </c>
    </row>
    <row r="31" spans="1:3" ht="15.75">
      <c r="A31">
        <v>19</v>
      </c>
      <c r="B31" s="4" t="s">
        <v>19</v>
      </c>
      <c r="C31" s="6" t="s">
        <v>40</v>
      </c>
    </row>
    <row r="32" spans="1:3" ht="15.75">
      <c r="A32">
        <v>20</v>
      </c>
      <c r="B32" s="4" t="s">
        <v>45</v>
      </c>
      <c r="C32" s="6" t="s">
        <v>41</v>
      </c>
    </row>
    <row r="33" spans="1:3" ht="15.75">
      <c r="A33">
        <v>21</v>
      </c>
      <c r="B33" s="4" t="s">
        <v>18</v>
      </c>
      <c r="C33" s="6" t="s">
        <v>42</v>
      </c>
    </row>
    <row r="34" spans="1:3" ht="15.75">
      <c r="A34">
        <v>22</v>
      </c>
      <c r="B34" s="4" t="s">
        <v>0</v>
      </c>
      <c r="C34" s="6" t="s">
        <v>43</v>
      </c>
    </row>
  </sheetData>
  <pageMargins left="0.70866141732283472" right="0.70866141732283472" top="0.74803149606299213" bottom="0.74803149606299213" header="0.31496062992125984" footer="0.31496062992125984"/>
  <pageSetup paperSize="9" scale="94" orientation="portrait" r:id="rId1"/>
  <colBreaks count="2" manualBreakCount="2">
    <brk id="3" max="1048575" man="1"/>
    <brk id="4" max="33"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showGridLines="0" zoomScaleSheetLayoutView="100" workbookViewId="0">
      <selection activeCell="K1" sqref="K1"/>
    </sheetView>
  </sheetViews>
  <sheetFormatPr defaultColWidth="9.140625" defaultRowHeight="15"/>
  <cols>
    <col min="1" max="1" width="2.42578125" style="140" customWidth="1"/>
    <col min="2" max="2" width="12.28515625" style="9" customWidth="1"/>
    <col min="3" max="10" width="10.85546875" style="9" customWidth="1"/>
    <col min="11" max="16384" width="9.140625" style="9"/>
  </cols>
  <sheetData>
    <row r="1" spans="1:11" s="403" customFormat="1" ht="30" customHeight="1" thickBot="1">
      <c r="A1" s="13" t="s">
        <v>342</v>
      </c>
      <c r="B1" s="13"/>
      <c r="C1" s="13"/>
      <c r="D1" s="13"/>
      <c r="E1" s="13"/>
      <c r="F1" s="13"/>
      <c r="G1" s="13"/>
      <c r="H1" s="13"/>
      <c r="I1" s="13"/>
      <c r="J1" s="13"/>
      <c r="K1" s="402"/>
    </row>
    <row r="2" spans="1:11" s="36" customFormat="1" ht="19.5" thickTop="1">
      <c r="A2" s="15" t="s">
        <v>343</v>
      </c>
      <c r="B2" s="143"/>
      <c r="C2" s="111"/>
      <c r="D2" s="111"/>
      <c r="E2" s="111"/>
      <c r="F2" s="111"/>
      <c r="G2" s="119"/>
      <c r="H2" s="119"/>
      <c r="I2" s="119"/>
      <c r="J2" s="119"/>
    </row>
    <row r="3" spans="1:11" s="186" customFormat="1" ht="15.75">
      <c r="A3" s="404">
        <v>1</v>
      </c>
      <c r="B3" s="185" t="s">
        <v>344</v>
      </c>
      <c r="C3" s="40"/>
      <c r="D3" s="40"/>
      <c r="E3" s="40"/>
      <c r="F3" s="40"/>
      <c r="G3" s="40"/>
      <c r="H3" s="40"/>
      <c r="I3" s="40"/>
      <c r="J3" s="40"/>
    </row>
    <row r="4" spans="1:11" s="186" customFormat="1" ht="15.75">
      <c r="A4" s="404">
        <v>2</v>
      </c>
      <c r="B4" s="185" t="s">
        <v>345</v>
      </c>
      <c r="C4" s="40"/>
      <c r="D4" s="40"/>
      <c r="E4" s="40"/>
      <c r="F4" s="40"/>
      <c r="G4" s="40"/>
      <c r="H4" s="40"/>
      <c r="I4" s="40"/>
      <c r="J4" s="40"/>
    </row>
    <row r="5" spans="1:11" ht="15.75">
      <c r="A5" s="404">
        <v>3</v>
      </c>
      <c r="B5" s="40" t="s">
        <v>346</v>
      </c>
      <c r="C5" s="40"/>
      <c r="D5" s="40"/>
      <c r="E5" s="40"/>
      <c r="F5" s="40"/>
      <c r="G5" s="40"/>
      <c r="H5" s="40"/>
      <c r="I5" s="40"/>
      <c r="J5" s="40"/>
    </row>
    <row r="6" spans="1:11" s="40" customFormat="1" ht="17.850000000000001" customHeight="1">
      <c r="A6" s="404">
        <v>4</v>
      </c>
      <c r="B6" s="17" t="s">
        <v>347</v>
      </c>
      <c r="C6" s="43"/>
      <c r="D6" s="184"/>
      <c r="E6" s="43"/>
      <c r="F6" s="184"/>
      <c r="G6" s="184"/>
      <c r="H6" s="184"/>
    </row>
    <row r="7" spans="1:11" ht="15.75" customHeight="1">
      <c r="A7" s="33">
        <v>5</v>
      </c>
      <c r="B7" s="9" t="s">
        <v>348</v>
      </c>
    </row>
    <row r="8" spans="1:11" s="182" customFormat="1" ht="17.25" customHeight="1">
      <c r="A8" s="186"/>
      <c r="B8" s="186"/>
      <c r="C8" s="186"/>
      <c r="D8" s="186"/>
      <c r="E8" s="405" t="s">
        <v>349</v>
      </c>
      <c r="F8" s="405"/>
      <c r="G8" s="186"/>
      <c r="H8" s="186"/>
      <c r="I8" s="186"/>
      <c r="J8" s="186"/>
    </row>
    <row r="9" spans="1:11" s="182" customFormat="1" ht="17.25" customHeight="1">
      <c r="B9" s="186"/>
      <c r="C9" s="406"/>
      <c r="D9" s="407" t="s">
        <v>350</v>
      </c>
      <c r="E9" s="407" t="s">
        <v>351</v>
      </c>
      <c r="F9" s="407" t="s">
        <v>352</v>
      </c>
      <c r="G9" s="407" t="s">
        <v>353</v>
      </c>
      <c r="J9" s="40"/>
    </row>
    <row r="10" spans="1:11" s="182" customFormat="1" ht="17.25" customHeight="1">
      <c r="B10" s="186"/>
      <c r="C10" s="408" t="s">
        <v>354</v>
      </c>
      <c r="D10" s="409">
        <v>2500</v>
      </c>
      <c r="E10" s="410">
        <v>2500</v>
      </c>
      <c r="F10" s="410">
        <v>2500</v>
      </c>
      <c r="G10" s="411">
        <v>0</v>
      </c>
      <c r="J10" s="40"/>
    </row>
    <row r="11" spans="1:11" s="182" customFormat="1" ht="17.25" customHeight="1">
      <c r="B11" s="186"/>
      <c r="C11" s="408" t="s">
        <v>355</v>
      </c>
      <c r="D11" s="412">
        <v>1500</v>
      </c>
      <c r="E11" s="413">
        <v>2500</v>
      </c>
      <c r="F11" s="413">
        <v>1500</v>
      </c>
      <c r="G11" s="414">
        <v>1500</v>
      </c>
    </row>
    <row r="12" spans="1:11" s="182" customFormat="1" ht="17.25" customHeight="1">
      <c r="B12" s="186"/>
      <c r="C12" s="408" t="s">
        <v>356</v>
      </c>
      <c r="D12" s="412">
        <v>1200</v>
      </c>
      <c r="E12" s="413">
        <v>1800</v>
      </c>
      <c r="F12" s="413">
        <v>1000</v>
      </c>
      <c r="G12" s="414">
        <v>1000</v>
      </c>
      <c r="H12" s="182" t="s">
        <v>357</v>
      </c>
    </row>
    <row r="13" spans="1:11" s="130" customFormat="1" ht="17.25" customHeight="1">
      <c r="B13" s="186"/>
      <c r="C13" s="130" t="s">
        <v>358</v>
      </c>
      <c r="D13" s="415">
        <f>D10+D11+D12</f>
        <v>5200</v>
      </c>
      <c r="E13" s="415"/>
      <c r="F13" s="415"/>
      <c r="G13" s="415"/>
      <c r="H13" s="416"/>
    </row>
    <row r="14" spans="1:11" s="130" customFormat="1" ht="17.25" customHeight="1">
      <c r="C14" s="18"/>
      <c r="H14" s="130" t="s">
        <v>359</v>
      </c>
    </row>
    <row r="15" spans="1:11" ht="17.25" customHeight="1">
      <c r="A15" s="112"/>
      <c r="B15" s="186"/>
      <c r="C15" s="112"/>
      <c r="E15" s="405" t="s">
        <v>360</v>
      </c>
      <c r="F15" s="405"/>
      <c r="H15" s="417"/>
    </row>
    <row r="16" spans="1:11" ht="17.25" customHeight="1">
      <c r="A16" s="112"/>
      <c r="B16" s="186"/>
      <c r="D16" s="407" t="s">
        <v>350</v>
      </c>
      <c r="E16" s="407" t="s">
        <v>351</v>
      </c>
      <c r="F16" s="407" t="s">
        <v>352</v>
      </c>
      <c r="G16" s="407" t="s">
        <v>353</v>
      </c>
      <c r="H16" s="406"/>
      <c r="I16" s="406"/>
    </row>
    <row r="17" spans="1:10" ht="17.25" customHeight="1">
      <c r="A17" s="112"/>
      <c r="B17" s="186"/>
      <c r="C17" s="408" t="s">
        <v>354</v>
      </c>
      <c r="D17" s="409">
        <v>250</v>
      </c>
      <c r="E17" s="410"/>
      <c r="F17" s="410">
        <v>250</v>
      </c>
      <c r="G17" s="411">
        <v>150</v>
      </c>
      <c r="H17" s="418"/>
      <c r="I17" s="418"/>
    </row>
    <row r="18" spans="1:10" ht="17.25" customHeight="1">
      <c r="B18" s="182"/>
      <c r="C18" s="408" t="s">
        <v>355</v>
      </c>
      <c r="D18" s="412">
        <v>150</v>
      </c>
      <c r="E18" s="413">
        <v>150</v>
      </c>
      <c r="F18" s="413"/>
      <c r="G18" s="414">
        <v>150</v>
      </c>
      <c r="H18" s="418"/>
      <c r="I18" s="418"/>
    </row>
    <row r="19" spans="1:10" ht="17.25" customHeight="1">
      <c r="B19" s="182"/>
      <c r="C19" s="408" t="s">
        <v>356</v>
      </c>
      <c r="D19" s="412">
        <v>100</v>
      </c>
      <c r="E19" s="413">
        <v>100</v>
      </c>
      <c r="F19" s="413">
        <v>150</v>
      </c>
      <c r="G19" s="414">
        <v>75</v>
      </c>
      <c r="H19" s="418" t="s">
        <v>361</v>
      </c>
      <c r="I19" s="418"/>
    </row>
    <row r="20" spans="1:10" ht="17.25" customHeight="1">
      <c r="C20" s="419" t="s">
        <v>358</v>
      </c>
      <c r="D20" s="420"/>
      <c r="E20" s="420"/>
      <c r="F20" s="420"/>
      <c r="G20" s="421"/>
      <c r="H20" s="422"/>
      <c r="I20" s="423"/>
    </row>
    <row r="21" spans="1:10" ht="17.25" customHeight="1">
      <c r="E21" s="424"/>
      <c r="F21" s="424"/>
      <c r="G21" s="424"/>
    </row>
    <row r="22" spans="1:10" s="36" customFormat="1" ht="18.75">
      <c r="A22" s="15" t="s">
        <v>362</v>
      </c>
      <c r="B22" s="143"/>
      <c r="C22" s="111"/>
      <c r="D22" s="111"/>
      <c r="E22" s="111"/>
      <c r="F22" s="111"/>
      <c r="G22" s="119"/>
      <c r="H22" s="119"/>
      <c r="I22" s="119"/>
      <c r="J22" s="119"/>
    </row>
    <row r="23" spans="1:10" s="45" customFormat="1" ht="17.25" customHeight="1">
      <c r="A23" s="124">
        <v>1</v>
      </c>
      <c r="B23" s="185" t="s">
        <v>363</v>
      </c>
      <c r="C23" s="425"/>
      <c r="D23" s="425"/>
      <c r="E23" s="185"/>
      <c r="F23" s="40"/>
      <c r="G23" s="185"/>
      <c r="H23" s="185"/>
      <c r="I23" s="185"/>
      <c r="J23" s="185"/>
    </row>
    <row r="24" spans="1:10" s="182" customFormat="1" ht="17.850000000000001" customHeight="1">
      <c r="A24" s="124">
        <v>2</v>
      </c>
      <c r="B24" s="184" t="s">
        <v>364</v>
      </c>
      <c r="C24" s="186"/>
      <c r="D24" s="186"/>
      <c r="E24" s="186"/>
      <c r="F24" s="186"/>
      <c r="G24" s="186"/>
      <c r="H24" s="186"/>
      <c r="I24" s="186"/>
      <c r="J24" s="186"/>
    </row>
    <row r="25" spans="1:10" s="45" customFormat="1" ht="16.5" thickBot="1">
      <c r="A25" s="124"/>
      <c r="B25" s="426"/>
      <c r="C25" s="427" t="s">
        <v>350</v>
      </c>
      <c r="D25" s="427" t="s">
        <v>351</v>
      </c>
      <c r="E25" s="427" t="s">
        <v>352</v>
      </c>
      <c r="F25" s="427" t="s">
        <v>353</v>
      </c>
      <c r="G25" s="427" t="s">
        <v>365</v>
      </c>
      <c r="H25" s="427" t="s">
        <v>366</v>
      </c>
      <c r="I25" s="427" t="s">
        <v>367</v>
      </c>
      <c r="J25" s="427" t="s">
        <v>368</v>
      </c>
    </row>
    <row r="26" spans="1:10" s="45" customFormat="1" ht="18.75">
      <c r="B26" s="428" t="s">
        <v>369</v>
      </c>
      <c r="C26" s="429">
        <v>250</v>
      </c>
      <c r="D26" s="430">
        <v>250</v>
      </c>
      <c r="E26" s="430">
        <v>250</v>
      </c>
      <c r="F26" s="430">
        <v>250</v>
      </c>
      <c r="G26" s="430">
        <v>250</v>
      </c>
      <c r="H26" s="430">
        <v>250</v>
      </c>
      <c r="I26" s="430">
        <v>250</v>
      </c>
      <c r="J26" s="431">
        <v>250</v>
      </c>
    </row>
    <row r="27" spans="1:10" s="45" customFormat="1" ht="18.75">
      <c r="B27" s="432" t="s">
        <v>370</v>
      </c>
      <c r="C27" s="433">
        <v>150</v>
      </c>
      <c r="D27" s="434">
        <v>250</v>
      </c>
      <c r="E27" s="434">
        <v>150</v>
      </c>
      <c r="F27" s="434">
        <v>150</v>
      </c>
      <c r="G27" s="434">
        <v>150</v>
      </c>
      <c r="H27" s="434">
        <v>150</v>
      </c>
      <c r="I27" s="434">
        <v>150</v>
      </c>
      <c r="J27" s="435">
        <v>150</v>
      </c>
    </row>
    <row r="28" spans="1:10" s="45" customFormat="1" ht="18.75">
      <c r="B28" s="432" t="s">
        <v>371</v>
      </c>
      <c r="C28" s="433">
        <v>120</v>
      </c>
      <c r="D28" s="434">
        <v>180</v>
      </c>
      <c r="E28" s="434">
        <v>100</v>
      </c>
      <c r="F28" s="434">
        <v>100</v>
      </c>
      <c r="G28" s="434">
        <v>100</v>
      </c>
      <c r="H28" s="434"/>
      <c r="I28" s="434">
        <v>90</v>
      </c>
      <c r="J28" s="435">
        <v>100</v>
      </c>
    </row>
    <row r="29" spans="1:10" s="45" customFormat="1" ht="18.75">
      <c r="A29" s="124"/>
      <c r="B29" s="432" t="s">
        <v>372</v>
      </c>
      <c r="C29" s="433"/>
      <c r="D29" s="434">
        <v>90</v>
      </c>
      <c r="E29" s="434"/>
      <c r="F29" s="434">
        <v>125</v>
      </c>
      <c r="G29" s="434">
        <v>125</v>
      </c>
      <c r="H29" s="434"/>
      <c r="I29" s="434"/>
      <c r="J29" s="435">
        <v>90</v>
      </c>
    </row>
    <row r="30" spans="1:10" s="45" customFormat="1" ht="19.5" thickBot="1">
      <c r="A30" s="124"/>
      <c r="B30" s="432" t="s">
        <v>373</v>
      </c>
      <c r="C30" s="436"/>
      <c r="D30" s="437">
        <v>500</v>
      </c>
      <c r="E30" s="437"/>
      <c r="F30" s="437"/>
      <c r="G30" s="437">
        <v>500</v>
      </c>
      <c r="H30" s="437"/>
      <c r="I30" s="437"/>
      <c r="J30" s="438">
        <v>500</v>
      </c>
    </row>
    <row r="31" spans="1:10" s="45" customFormat="1" ht="15.75">
      <c r="A31" s="124"/>
      <c r="B31" s="185" t="s">
        <v>358</v>
      </c>
      <c r="C31" s="415">
        <f>C26+C27+C28</f>
        <v>520</v>
      </c>
      <c r="D31" s="415"/>
      <c r="E31" s="415"/>
      <c r="F31" s="415"/>
      <c r="G31" s="415"/>
      <c r="H31" s="415"/>
      <c r="I31" s="415"/>
      <c r="J31" s="415"/>
    </row>
    <row r="32" spans="1:10" s="45" customFormat="1" ht="15.75">
      <c r="A32" s="124"/>
      <c r="B32" s="439"/>
      <c r="C32" s="424" t="s">
        <v>374</v>
      </c>
    </row>
    <row r="33" spans="1:10" s="45" customFormat="1" ht="15.75">
      <c r="A33" s="124"/>
      <c r="B33" s="439"/>
      <c r="C33" s="440"/>
    </row>
    <row r="34" spans="1:10" s="45" customFormat="1" ht="15.75">
      <c r="A34" s="124">
        <v>3</v>
      </c>
      <c r="B34" s="185" t="s">
        <v>375</v>
      </c>
      <c r="C34" s="440"/>
    </row>
    <row r="35" spans="1:10" s="45" customFormat="1" ht="16.5" thickBot="1">
      <c r="A35" s="124"/>
      <c r="B35" s="426"/>
      <c r="C35" s="427" t="s">
        <v>350</v>
      </c>
      <c r="D35" s="427" t="s">
        <v>351</v>
      </c>
      <c r="E35" s="427" t="s">
        <v>352</v>
      </c>
      <c r="F35" s="427" t="s">
        <v>353</v>
      </c>
      <c r="G35" s="427" t="s">
        <v>365</v>
      </c>
      <c r="H35" s="427" t="s">
        <v>366</v>
      </c>
      <c r="I35" s="427" t="s">
        <v>367</v>
      </c>
      <c r="J35" s="427" t="s">
        <v>368</v>
      </c>
    </row>
    <row r="36" spans="1:10" s="45" customFormat="1" ht="18.75">
      <c r="A36" s="124"/>
      <c r="B36" s="428" t="s">
        <v>369</v>
      </c>
      <c r="C36" s="429">
        <v>250</v>
      </c>
      <c r="D36" s="430">
        <v>250</v>
      </c>
      <c r="E36" s="430">
        <v>250</v>
      </c>
      <c r="F36" s="430">
        <v>250</v>
      </c>
      <c r="G36" s="430">
        <v>250</v>
      </c>
      <c r="H36" s="430">
        <v>250</v>
      </c>
      <c r="I36" s="430">
        <v>250</v>
      </c>
      <c r="J36" s="431">
        <v>250</v>
      </c>
    </row>
    <row r="37" spans="1:10" s="45" customFormat="1" ht="18.75">
      <c r="A37" s="124"/>
      <c r="B37" s="432" t="s">
        <v>370</v>
      </c>
      <c r="C37" s="433">
        <v>150</v>
      </c>
      <c r="D37" s="434">
        <v>250</v>
      </c>
      <c r="E37" s="434">
        <v>150</v>
      </c>
      <c r="F37" s="434">
        <v>150</v>
      </c>
      <c r="G37" s="434">
        <v>150</v>
      </c>
      <c r="H37" s="434">
        <v>150</v>
      </c>
      <c r="I37" s="434">
        <v>150</v>
      </c>
      <c r="J37" s="435">
        <v>150</v>
      </c>
    </row>
    <row r="38" spans="1:10" ht="18.75">
      <c r="B38" s="432" t="s">
        <v>371</v>
      </c>
      <c r="C38" s="433">
        <v>120</v>
      </c>
      <c r="D38" s="434">
        <v>180</v>
      </c>
      <c r="E38" s="434">
        <v>100</v>
      </c>
      <c r="F38" s="434">
        <v>100</v>
      </c>
      <c r="G38" s="434">
        <v>100</v>
      </c>
      <c r="H38" s="434"/>
      <c r="I38" s="434">
        <v>90</v>
      </c>
      <c r="J38" s="435">
        <v>100</v>
      </c>
    </row>
    <row r="39" spans="1:10" ht="18.75">
      <c r="B39" s="432" t="s">
        <v>372</v>
      </c>
      <c r="C39" s="433"/>
      <c r="D39" s="434">
        <v>90</v>
      </c>
      <c r="E39" s="434"/>
      <c r="F39" s="434">
        <v>125</v>
      </c>
      <c r="G39" s="434">
        <v>125</v>
      </c>
      <c r="H39" s="434"/>
      <c r="I39" s="434"/>
      <c r="J39" s="435">
        <v>90</v>
      </c>
    </row>
    <row r="40" spans="1:10" ht="19.5" thickBot="1">
      <c r="B40" s="432" t="s">
        <v>373</v>
      </c>
      <c r="C40" s="436"/>
      <c r="D40" s="437">
        <v>500</v>
      </c>
      <c r="E40" s="437"/>
      <c r="F40" s="437"/>
      <c r="G40" s="437">
        <v>500</v>
      </c>
      <c r="H40" s="437"/>
      <c r="I40" s="437"/>
      <c r="J40" s="438">
        <v>500</v>
      </c>
    </row>
    <row r="41" spans="1:10" ht="15.75">
      <c r="B41" s="185" t="s">
        <v>358</v>
      </c>
      <c r="C41" s="415">
        <f>C36+C37+C38</f>
        <v>520</v>
      </c>
      <c r="D41" s="415"/>
      <c r="E41" s="415"/>
      <c r="F41" s="415"/>
      <c r="G41" s="415"/>
      <c r="H41" s="415"/>
      <c r="I41" s="415"/>
      <c r="J41" s="415"/>
    </row>
    <row r="42" spans="1:10">
      <c r="C42" s="441" t="s">
        <v>376</v>
      </c>
      <c r="D42" s="441"/>
      <c r="E42" s="441"/>
      <c r="F42" s="441"/>
      <c r="G42" s="441"/>
      <c r="H42" s="441"/>
      <c r="I42" s="441"/>
      <c r="J42" s="441"/>
    </row>
  </sheetData>
  <mergeCells count="4">
    <mergeCell ref="A1:J1"/>
    <mergeCell ref="E8:F8"/>
    <mergeCell ref="E15:F15"/>
    <mergeCell ref="C42:J42"/>
  </mergeCells>
  <printOptions horizontalCentered="1"/>
  <pageMargins left="0.19685039370078741" right="0.19685039370078741" top="0.98425196850393704" bottom="0.59055118110236227" header="0.51181102362204722" footer="0.51181102362204722"/>
  <pageSetup paperSize="9" scale="92" orientation="portrait" blackAndWhite="1" horizontalDpi="4294967293" verticalDpi="4294967293" r:id="rId1"/>
  <headerFooter scaleWithDoc="0">
    <oddHeader>&amp;C&amp;20Basiscursus Excel &amp;R&amp;G</oddHeader>
    <oddFooter>&amp;L® computraining&amp;R&amp;D</oddFooter>
    <firstHeader>&amp;L&amp;P&amp;C&amp;24Basiscursus Excel 2010</firstHeader>
    <firstFooter>&amp;L® computraining&amp;R&amp;D</firstFooter>
  </headerFooter>
  <rowBreaks count="1" manualBreakCount="1">
    <brk id="34" max="9" man="1"/>
  </rowBreaks>
  <drawing r:id="rId2"/>
  <legacyDrawing r:id="rId3"/>
  <legacyDrawingHF r:id="rId4"/>
  <oleObjects>
    <mc:AlternateContent xmlns:mc="http://schemas.openxmlformats.org/markup-compatibility/2006">
      <mc:Choice Requires="x14">
        <oleObject progId="PBrush" shapeId="10241" r:id="rId5">
          <objectPr defaultSize="0" autoPict="0" r:id="rId6">
            <anchor moveWithCells="1" sizeWithCells="1">
              <from>
                <xdr:col>4</xdr:col>
                <xdr:colOff>28575</xdr:colOff>
                <xdr:row>4</xdr:row>
                <xdr:rowOff>85725</xdr:rowOff>
              </from>
              <to>
                <xdr:col>4</xdr:col>
                <xdr:colOff>28575</xdr:colOff>
                <xdr:row>4</xdr:row>
                <xdr:rowOff>85725</xdr:rowOff>
              </to>
            </anchor>
          </objectPr>
        </oleObject>
      </mc:Choice>
      <mc:Fallback>
        <oleObject progId="PBrush" shapeId="10241" r:id="rId5"/>
      </mc:Fallback>
    </mc:AlternateContent>
    <mc:AlternateContent xmlns:mc="http://schemas.openxmlformats.org/markup-compatibility/2006">
      <mc:Choice Requires="x14">
        <oleObject progId="PBrush" shapeId="10242" r:id="rId7">
          <objectPr defaultSize="0" autoPict="0" r:id="rId6">
            <anchor moveWithCells="1" sizeWithCells="1">
              <from>
                <xdr:col>4</xdr:col>
                <xdr:colOff>28575</xdr:colOff>
                <xdr:row>4</xdr:row>
                <xdr:rowOff>85725</xdr:rowOff>
              </from>
              <to>
                <xdr:col>4</xdr:col>
                <xdr:colOff>28575</xdr:colOff>
                <xdr:row>4</xdr:row>
                <xdr:rowOff>85725</xdr:rowOff>
              </to>
            </anchor>
          </objectPr>
        </oleObject>
      </mc:Choice>
      <mc:Fallback>
        <oleObject progId="PBrush" shapeId="10242" r:id="rId7"/>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Normal="100" zoomScaleSheetLayoutView="100" workbookViewId="0">
      <selection activeCell="L1" sqref="L1"/>
    </sheetView>
  </sheetViews>
  <sheetFormatPr defaultColWidth="9.140625" defaultRowHeight="15"/>
  <cols>
    <col min="1" max="1" width="3.140625" style="470" customWidth="1"/>
    <col min="2" max="2" width="11.42578125" style="9" customWidth="1"/>
    <col min="3" max="3" width="11.140625" style="127" customWidth="1"/>
    <col min="4" max="4" width="12" style="9" customWidth="1"/>
    <col min="5" max="5" width="9.140625" style="9"/>
    <col min="6" max="6" width="13.7109375" style="9" bestFit="1" customWidth="1"/>
    <col min="7" max="7" width="7.5703125" style="9" customWidth="1"/>
    <col min="8" max="8" width="9.7109375" style="127" customWidth="1"/>
    <col min="9" max="9" width="12.140625" style="447" customWidth="1"/>
    <col min="10" max="10" width="10.7109375" style="9" customWidth="1"/>
    <col min="11" max="11" width="9.140625" style="9"/>
    <col min="12" max="12" width="9" style="9" bestFit="1" customWidth="1"/>
    <col min="13" max="16384" width="9.140625" style="9"/>
  </cols>
  <sheetData>
    <row r="1" spans="1:12" s="186" customFormat="1" ht="30.75" customHeight="1" thickBot="1">
      <c r="A1" s="13" t="s">
        <v>377</v>
      </c>
      <c r="B1" s="13"/>
      <c r="C1" s="13"/>
      <c r="D1" s="13"/>
      <c r="E1" s="13"/>
      <c r="F1" s="13"/>
      <c r="G1" s="13"/>
      <c r="H1" s="13"/>
      <c r="I1" s="13"/>
      <c r="J1" s="13"/>
      <c r="K1" s="13"/>
    </row>
    <row r="2" spans="1:12" s="446" customFormat="1" ht="19.5" thickTop="1">
      <c r="A2" s="442" t="s">
        <v>378</v>
      </c>
      <c r="B2" s="443"/>
      <c r="C2" s="444"/>
      <c r="D2" s="443"/>
      <c r="E2" s="443"/>
      <c r="F2" s="443"/>
      <c r="G2" s="443"/>
      <c r="H2" s="444"/>
      <c r="I2" s="445"/>
      <c r="J2" s="445"/>
      <c r="K2" s="445"/>
    </row>
    <row r="3" spans="1:12" s="45" customFormat="1" ht="16.149999999999999" customHeight="1">
      <c r="A3" s="81">
        <v>1</v>
      </c>
      <c r="B3" s="45" t="s">
        <v>379</v>
      </c>
      <c r="C3" s="244"/>
      <c r="D3" s="244"/>
      <c r="E3" s="44"/>
      <c r="F3" s="244"/>
      <c r="H3" s="244"/>
      <c r="I3" s="447"/>
    </row>
    <row r="4" spans="1:12" s="45" customFormat="1" ht="16.149999999999999" customHeight="1">
      <c r="A4" s="81">
        <v>2</v>
      </c>
      <c r="B4" s="44" t="s">
        <v>380</v>
      </c>
      <c r="C4" s="244"/>
      <c r="D4" s="244"/>
      <c r="E4" s="44"/>
      <c r="F4" s="244"/>
      <c r="H4" s="244"/>
      <c r="I4" s="447"/>
    </row>
    <row r="5" spans="1:12" s="45" customFormat="1" ht="16.149999999999999" customHeight="1">
      <c r="A5" s="81">
        <v>3</v>
      </c>
      <c r="B5" s="44" t="s">
        <v>381</v>
      </c>
      <c r="C5" s="244"/>
      <c r="D5" s="244"/>
      <c r="E5" s="44"/>
      <c r="F5" s="244"/>
      <c r="H5" s="244"/>
      <c r="I5" s="447"/>
    </row>
    <row r="6" spans="1:12" s="45" customFormat="1" ht="16.149999999999999" customHeight="1">
      <c r="A6" s="81">
        <v>4</v>
      </c>
      <c r="B6" s="44" t="s">
        <v>382</v>
      </c>
      <c r="C6" s="244"/>
      <c r="D6" s="244"/>
      <c r="E6" s="44"/>
      <c r="F6" s="244"/>
      <c r="H6" s="244"/>
      <c r="I6" s="447"/>
    </row>
    <row r="7" spans="1:12" s="45" customFormat="1" ht="16.149999999999999" customHeight="1">
      <c r="A7" s="81"/>
      <c r="B7" s="44" t="s">
        <v>383</v>
      </c>
      <c r="C7" s="244"/>
      <c r="D7" s="244"/>
      <c r="E7" s="44"/>
      <c r="F7" s="244"/>
      <c r="H7" s="244"/>
      <c r="I7" s="447"/>
    </row>
    <row r="8" spans="1:12" s="45" customFormat="1" ht="16.149999999999999" customHeight="1">
      <c r="A8" s="81">
        <v>5</v>
      </c>
      <c r="B8" s="44" t="s">
        <v>384</v>
      </c>
      <c r="C8" s="244"/>
      <c r="D8" s="244"/>
      <c r="E8" s="44"/>
      <c r="F8" s="244"/>
      <c r="H8" s="244"/>
      <c r="I8" s="447"/>
    </row>
    <row r="9" spans="1:12" s="45" customFormat="1" ht="16.149999999999999" customHeight="1">
      <c r="A9" s="81"/>
      <c r="B9" s="448" t="s">
        <v>385</v>
      </c>
      <c r="C9" s="244"/>
      <c r="D9" s="244"/>
      <c r="E9" s="44"/>
      <c r="F9" s="244"/>
      <c r="H9" s="244"/>
      <c r="I9" s="447"/>
    </row>
    <row r="10" spans="1:12" s="45" customFormat="1" ht="16.149999999999999" customHeight="1">
      <c r="A10" s="38">
        <v>6</v>
      </c>
      <c r="B10" s="45" t="s">
        <v>386</v>
      </c>
      <c r="C10" s="244"/>
      <c r="D10" s="244"/>
      <c r="E10" s="44"/>
      <c r="F10" s="244"/>
      <c r="H10" s="244"/>
      <c r="I10" s="447"/>
    </row>
    <row r="11" spans="1:12" s="45" customFormat="1" ht="16.149999999999999" customHeight="1">
      <c r="A11" s="38"/>
      <c r="B11" s="40" t="s">
        <v>387</v>
      </c>
      <c r="C11" s="244"/>
      <c r="D11" s="244"/>
      <c r="E11" s="44"/>
      <c r="F11" s="244"/>
      <c r="H11" s="244"/>
      <c r="I11" s="447"/>
    </row>
    <row r="12" spans="1:12" s="40" customFormat="1" ht="16.149999999999999" customHeight="1">
      <c r="A12" s="38">
        <v>7</v>
      </c>
      <c r="B12" s="449" t="s">
        <v>388</v>
      </c>
      <c r="C12" s="287"/>
      <c r="D12" s="286"/>
      <c r="E12" s="287"/>
      <c r="F12" s="286"/>
      <c r="G12" s="286"/>
      <c r="H12" s="287"/>
      <c r="I12" s="447"/>
    </row>
    <row r="13" spans="1:12" s="140" customFormat="1" ht="16.149999999999999" customHeight="1">
      <c r="A13" s="38">
        <v>8</v>
      </c>
      <c r="B13" s="44" t="s">
        <v>389</v>
      </c>
      <c r="C13" s="127"/>
      <c r="D13" s="9"/>
      <c r="E13" s="9"/>
      <c r="F13" s="9"/>
      <c r="G13" s="9"/>
      <c r="H13" s="127"/>
      <c r="I13" s="447"/>
      <c r="J13" s="9"/>
      <c r="K13" s="9"/>
      <c r="L13" s="9"/>
    </row>
    <row r="14" spans="1:12" s="140" customFormat="1" ht="16.149999999999999" customHeight="1">
      <c r="A14" s="38">
        <v>9</v>
      </c>
      <c r="B14" s="44" t="s">
        <v>390</v>
      </c>
      <c r="C14" s="127"/>
      <c r="D14" s="9"/>
      <c r="E14" s="9"/>
      <c r="F14" s="9"/>
      <c r="G14" s="9"/>
      <c r="H14" s="127"/>
      <c r="I14" s="447"/>
      <c r="J14" s="9"/>
      <c r="K14" s="9"/>
      <c r="L14" s="9"/>
    </row>
    <row r="15" spans="1:12" s="140" customFormat="1" ht="16.149999999999999" customHeight="1">
      <c r="A15" s="38">
        <v>10</v>
      </c>
      <c r="B15" s="450" t="s">
        <v>391</v>
      </c>
      <c r="C15" s="127"/>
      <c r="D15" s="9"/>
      <c r="E15" s="9"/>
      <c r="F15" s="9"/>
      <c r="G15" s="9"/>
      <c r="H15" s="127"/>
      <c r="I15" s="447"/>
      <c r="J15" s="9"/>
      <c r="K15" s="9"/>
      <c r="L15" s="9"/>
    </row>
    <row r="16" spans="1:12" s="140" customFormat="1" ht="12.95" customHeight="1">
      <c r="C16" s="127"/>
      <c r="D16" s="9"/>
      <c r="E16" s="9"/>
      <c r="F16" s="9"/>
      <c r="G16" s="9"/>
      <c r="H16" s="127"/>
      <c r="I16" s="447"/>
      <c r="J16" s="9"/>
      <c r="K16" s="9"/>
      <c r="L16" s="9"/>
    </row>
    <row r="17" spans="1:16" s="459" customFormat="1" ht="12.95" customHeight="1">
      <c r="A17" s="451"/>
      <c r="B17" s="452" t="s">
        <v>392</v>
      </c>
      <c r="C17" s="453" t="s">
        <v>393</v>
      </c>
      <c r="D17" s="454" t="s">
        <v>394</v>
      </c>
      <c r="E17" s="454" t="s">
        <v>395</v>
      </c>
      <c r="F17" s="455" t="s">
        <v>358</v>
      </c>
      <c r="G17" s="14"/>
      <c r="H17" s="456" t="s">
        <v>392</v>
      </c>
      <c r="I17" s="457" t="s">
        <v>394</v>
      </c>
      <c r="J17" s="458" t="s">
        <v>395</v>
      </c>
      <c r="K17" s="456" t="s">
        <v>358</v>
      </c>
      <c r="L17" s="14"/>
      <c r="M17" s="14"/>
      <c r="N17" s="14"/>
      <c r="O17" s="14"/>
      <c r="P17" s="14"/>
    </row>
    <row r="18" spans="1:16">
      <c r="A18" s="460"/>
      <c r="B18" s="461" t="s">
        <v>396</v>
      </c>
      <c r="C18" s="462" t="s">
        <v>397</v>
      </c>
      <c r="D18" s="463">
        <v>2</v>
      </c>
      <c r="E18" s="464">
        <v>5</v>
      </c>
      <c r="F18" s="465">
        <f t="shared" ref="F18:F28" si="0">D18*E18</f>
        <v>10</v>
      </c>
      <c r="H18" s="466" t="s">
        <v>396</v>
      </c>
      <c r="I18" s="467">
        <v>2</v>
      </c>
      <c r="J18" s="468">
        <v>5</v>
      </c>
      <c r="K18" s="469"/>
    </row>
    <row r="19" spans="1:16">
      <c r="B19" s="461" t="s">
        <v>398</v>
      </c>
      <c r="C19" s="462" t="s">
        <v>399</v>
      </c>
      <c r="D19" s="463">
        <v>4</v>
      </c>
      <c r="E19" s="464">
        <v>5</v>
      </c>
      <c r="F19" s="464">
        <f t="shared" si="0"/>
        <v>20</v>
      </c>
      <c r="H19" s="466" t="s">
        <v>398</v>
      </c>
      <c r="I19" s="467">
        <v>4</v>
      </c>
      <c r="J19" s="468">
        <v>3</v>
      </c>
      <c r="K19" s="469"/>
    </row>
    <row r="20" spans="1:16">
      <c r="B20" s="461" t="s">
        <v>400</v>
      </c>
      <c r="C20" s="462" t="s">
        <v>397</v>
      </c>
      <c r="D20" s="463">
        <v>6</v>
      </c>
      <c r="E20" s="464">
        <v>5</v>
      </c>
      <c r="F20" s="465">
        <f t="shared" si="0"/>
        <v>30</v>
      </c>
      <c r="H20" s="466" t="s">
        <v>400</v>
      </c>
      <c r="I20" s="467">
        <v>6</v>
      </c>
      <c r="J20" s="468">
        <v>5</v>
      </c>
      <c r="K20" s="469"/>
    </row>
    <row r="21" spans="1:16">
      <c r="B21" s="461" t="s">
        <v>396</v>
      </c>
      <c r="C21" s="462" t="s">
        <v>401</v>
      </c>
      <c r="D21" s="463">
        <v>8</v>
      </c>
      <c r="E21" s="464">
        <v>5</v>
      </c>
      <c r="F21" s="465">
        <f t="shared" si="0"/>
        <v>40</v>
      </c>
      <c r="H21" s="466" t="s">
        <v>396</v>
      </c>
      <c r="I21" s="471">
        <v>8</v>
      </c>
      <c r="J21" s="468">
        <v>3</v>
      </c>
      <c r="K21" s="469"/>
    </row>
    <row r="22" spans="1:16">
      <c r="B22" s="461" t="s">
        <v>398</v>
      </c>
      <c r="C22" s="462" t="s">
        <v>399</v>
      </c>
      <c r="D22" s="463">
        <v>10</v>
      </c>
      <c r="E22" s="464">
        <v>5</v>
      </c>
      <c r="F22" s="465">
        <f t="shared" si="0"/>
        <v>50</v>
      </c>
      <c r="H22" s="466" t="s">
        <v>398</v>
      </c>
      <c r="I22" s="471">
        <v>10</v>
      </c>
      <c r="J22" s="468">
        <v>3</v>
      </c>
      <c r="K22" s="469"/>
    </row>
    <row r="23" spans="1:16">
      <c r="B23" s="461" t="s">
        <v>402</v>
      </c>
      <c r="C23" s="462" t="s">
        <v>397</v>
      </c>
      <c r="D23" s="463">
        <v>7</v>
      </c>
      <c r="E23" s="464">
        <v>5</v>
      </c>
      <c r="F23" s="465">
        <f t="shared" si="0"/>
        <v>35</v>
      </c>
      <c r="H23" s="466" t="s">
        <v>402</v>
      </c>
      <c r="I23" s="471">
        <v>7</v>
      </c>
      <c r="J23" s="468">
        <v>5</v>
      </c>
      <c r="K23" s="469"/>
    </row>
    <row r="24" spans="1:16">
      <c r="B24" s="461" t="s">
        <v>396</v>
      </c>
      <c r="C24" s="462" t="s">
        <v>403</v>
      </c>
      <c r="D24" s="463">
        <v>12</v>
      </c>
      <c r="E24" s="464">
        <v>5</v>
      </c>
      <c r="F24" s="465">
        <f t="shared" si="0"/>
        <v>60</v>
      </c>
      <c r="H24" s="466" t="s">
        <v>396</v>
      </c>
      <c r="I24" s="471">
        <v>4</v>
      </c>
      <c r="J24" s="468">
        <v>5</v>
      </c>
      <c r="K24" s="469"/>
    </row>
    <row r="25" spans="1:16">
      <c r="B25" s="461" t="s">
        <v>396</v>
      </c>
      <c r="C25" s="462" t="s">
        <v>401</v>
      </c>
      <c r="D25" s="463">
        <v>6</v>
      </c>
      <c r="E25" s="464">
        <v>5</v>
      </c>
      <c r="F25" s="465">
        <f t="shared" si="0"/>
        <v>30</v>
      </c>
      <c r="H25" s="466" t="s">
        <v>398</v>
      </c>
      <c r="I25" s="471">
        <v>7</v>
      </c>
      <c r="J25" s="468">
        <v>3</v>
      </c>
      <c r="K25" s="469"/>
    </row>
    <row r="26" spans="1:16" s="186" customFormat="1">
      <c r="B26" s="461" t="s">
        <v>398</v>
      </c>
      <c r="C26" s="462" t="s">
        <v>399</v>
      </c>
      <c r="D26" s="463">
        <v>8</v>
      </c>
      <c r="E26" s="464">
        <v>5</v>
      </c>
      <c r="F26" s="465">
        <f t="shared" si="0"/>
        <v>40</v>
      </c>
      <c r="H26" s="466" t="s">
        <v>400</v>
      </c>
      <c r="I26" s="471">
        <v>6</v>
      </c>
      <c r="J26" s="468">
        <v>5</v>
      </c>
      <c r="K26" s="472"/>
    </row>
    <row r="27" spans="1:16">
      <c r="A27" s="9"/>
      <c r="B27" s="461" t="s">
        <v>402</v>
      </c>
      <c r="C27" s="462" t="s">
        <v>397</v>
      </c>
      <c r="D27" s="463">
        <v>10</v>
      </c>
      <c r="E27" s="464">
        <v>5</v>
      </c>
      <c r="F27" s="465">
        <f t="shared" si="0"/>
        <v>50</v>
      </c>
      <c r="H27" s="466" t="s">
        <v>396</v>
      </c>
      <c r="I27" s="467">
        <v>8</v>
      </c>
      <c r="J27" s="468">
        <v>5</v>
      </c>
      <c r="K27" s="469"/>
    </row>
    <row r="28" spans="1:16" ht="15.75" thickBot="1">
      <c r="A28" s="9"/>
      <c r="B28" s="461" t="s">
        <v>396</v>
      </c>
      <c r="C28" s="462" t="s">
        <v>403</v>
      </c>
      <c r="D28" s="463">
        <v>7</v>
      </c>
      <c r="E28" s="464">
        <v>5</v>
      </c>
      <c r="F28" s="465">
        <f t="shared" si="0"/>
        <v>35</v>
      </c>
      <c r="H28" s="466" t="s">
        <v>398</v>
      </c>
      <c r="I28" s="467">
        <v>10</v>
      </c>
      <c r="J28" s="468">
        <v>4</v>
      </c>
      <c r="K28" s="469"/>
    </row>
    <row r="29" spans="1:16" ht="15.75" thickTop="1">
      <c r="A29" s="9"/>
      <c r="B29" s="473" t="s">
        <v>358</v>
      </c>
      <c r="C29" s="474"/>
      <c r="D29" s="475"/>
      <c r="E29" s="476"/>
      <c r="F29" s="477">
        <f>SUM(F18:F28)</f>
        <v>400</v>
      </c>
    </row>
    <row r="30" spans="1:16">
      <c r="A30" s="9"/>
      <c r="B30" s="478"/>
      <c r="C30" s="478"/>
      <c r="D30" s="479"/>
      <c r="E30" s="480"/>
      <c r="F30" s="481"/>
    </row>
    <row r="31" spans="1:16" ht="18.75">
      <c r="A31" s="482" t="s">
        <v>404</v>
      </c>
      <c r="B31" s="443"/>
      <c r="C31" s="443"/>
      <c r="D31" s="443"/>
      <c r="E31" s="443"/>
      <c r="F31" s="443"/>
      <c r="G31" s="443"/>
      <c r="H31" s="443"/>
      <c r="I31" s="443"/>
      <c r="J31" s="443"/>
    </row>
    <row r="32" spans="1:16">
      <c r="A32" s="460">
        <v>1</v>
      </c>
      <c r="B32" s="9" t="s">
        <v>405</v>
      </c>
    </row>
    <row r="33" spans="1:2">
      <c r="A33" s="460">
        <v>2</v>
      </c>
      <c r="B33" s="9" t="s">
        <v>406</v>
      </c>
    </row>
    <row r="34" spans="1:2">
      <c r="A34" s="460">
        <v>3</v>
      </c>
      <c r="B34" s="9" t="s">
        <v>407</v>
      </c>
    </row>
    <row r="35" spans="1:2">
      <c r="A35" s="460">
        <v>4</v>
      </c>
      <c r="B35" s="9" t="s">
        <v>408</v>
      </c>
    </row>
    <row r="36" spans="1:2">
      <c r="A36" s="460">
        <v>5</v>
      </c>
      <c r="B36" s="9" t="s">
        <v>409</v>
      </c>
    </row>
    <row r="37" spans="1:2">
      <c r="A37" s="460">
        <v>6</v>
      </c>
      <c r="B37" s="9" t="s">
        <v>410</v>
      </c>
    </row>
    <row r="38" spans="1:2">
      <c r="A38" s="460">
        <v>7</v>
      </c>
      <c r="B38" s="9" t="s">
        <v>411</v>
      </c>
    </row>
    <row r="39" spans="1:2" ht="15.75">
      <c r="A39" s="460">
        <v>8</v>
      </c>
      <c r="B39" s="44" t="s">
        <v>412</v>
      </c>
    </row>
    <row r="40" spans="1:2">
      <c r="A40" s="460">
        <v>9</v>
      </c>
      <c r="B40" s="9" t="s">
        <v>413</v>
      </c>
    </row>
    <row r="41" spans="1:2">
      <c r="A41" s="460">
        <v>10</v>
      </c>
      <c r="B41" s="9" t="s">
        <v>414</v>
      </c>
    </row>
  </sheetData>
  <mergeCells count="1">
    <mergeCell ref="A1:K1"/>
  </mergeCells>
  <printOptions horizontalCentered="1" verticalCentered="1"/>
  <pageMargins left="0.19685039370078741" right="0.19685039370078741" top="0.19685039370078741" bottom="0.19685039370078741" header="0.51181102362204722" footer="0.51181102362204722"/>
  <pageSetup paperSize="9" scale="92" orientation="portrait" blackAndWhite="1" horizontalDpi="4294967293" verticalDpi="4294967293" r:id="rId1"/>
  <headerFooter scaleWithDoc="0">
    <oddHeader>&amp;C&amp;20Basiscursus Excel &amp;R&amp;G</oddHeader>
    <oddFooter>&amp;L® computraining&amp;R&amp;D</oddFooter>
    <firstHeader>&amp;L&amp;P&amp;C&amp;24Basiscursus Excel 2010</firstHeader>
    <firstFooter>&amp;L® computraining&amp;R&amp;D</first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
  <sheetViews>
    <sheetView showGridLines="0" zoomScaleNormal="100" zoomScaleSheetLayoutView="100" workbookViewId="0">
      <selection activeCell="K1" sqref="K1"/>
    </sheetView>
  </sheetViews>
  <sheetFormatPr defaultColWidth="9.140625" defaultRowHeight="15"/>
  <cols>
    <col min="1" max="1" width="4.42578125" style="140" customWidth="1"/>
    <col min="2" max="2" width="5.140625" style="9" customWidth="1"/>
    <col min="3" max="3" width="14.5703125" style="9" customWidth="1"/>
    <col min="4" max="4" width="14.5703125" style="9" bestFit="1" customWidth="1"/>
    <col min="5" max="7" width="14.5703125" style="9" customWidth="1"/>
    <col min="8" max="8" width="14.5703125" style="9" bestFit="1" customWidth="1"/>
    <col min="9" max="10" width="14.140625" style="9" customWidth="1"/>
    <col min="11" max="16384" width="9.140625" style="9"/>
  </cols>
  <sheetData>
    <row r="1" spans="1:54" s="33" customFormat="1" ht="30.75" customHeight="1" thickBot="1">
      <c r="A1" s="13" t="s">
        <v>415</v>
      </c>
      <c r="B1" s="13"/>
      <c r="C1" s="13"/>
      <c r="D1" s="13"/>
      <c r="E1" s="13"/>
      <c r="F1" s="13"/>
      <c r="G1" s="13"/>
      <c r="H1" s="13"/>
      <c r="I1" s="13"/>
      <c r="J1" s="13"/>
    </row>
    <row r="2" spans="1:54" s="36" customFormat="1" ht="19.5" thickTop="1">
      <c r="A2" s="15" t="s">
        <v>416</v>
      </c>
      <c r="B2" s="111"/>
      <c r="C2" s="111"/>
      <c r="D2" s="111"/>
      <c r="E2" s="111"/>
      <c r="F2" s="111"/>
      <c r="G2" s="119"/>
      <c r="H2" s="119"/>
      <c r="I2" s="119"/>
      <c r="J2" s="119"/>
    </row>
    <row r="3" spans="1:54" s="186" customFormat="1" ht="15.75">
      <c r="A3" s="285">
        <v>1</v>
      </c>
      <c r="B3" s="483" t="s">
        <v>417</v>
      </c>
      <c r="C3" s="40"/>
      <c r="D3" s="40"/>
      <c r="E3" s="40"/>
      <c r="F3" s="40"/>
      <c r="G3" s="40"/>
      <c r="H3" s="40"/>
      <c r="I3" s="40"/>
      <c r="J3" s="40"/>
    </row>
    <row r="4" spans="1:54" s="186" customFormat="1" ht="15.75">
      <c r="A4" s="285">
        <v>2</v>
      </c>
      <c r="B4" s="483" t="s">
        <v>418</v>
      </c>
      <c r="C4" s="40"/>
      <c r="D4" s="40"/>
      <c r="E4" s="40"/>
      <c r="F4" s="40"/>
      <c r="G4" s="40"/>
      <c r="H4" s="40"/>
      <c r="I4" s="40"/>
      <c r="J4" s="40"/>
    </row>
    <row r="5" spans="1:54" ht="15.75">
      <c r="A5" s="285">
        <v>3</v>
      </c>
      <c r="B5" s="17" t="s">
        <v>419</v>
      </c>
      <c r="C5" s="40"/>
      <c r="D5" s="40"/>
      <c r="E5" s="40"/>
      <c r="F5" s="40"/>
      <c r="G5" s="40"/>
      <c r="H5" s="40"/>
      <c r="I5" s="40"/>
      <c r="J5" s="40"/>
      <c r="K5" s="186"/>
    </row>
    <row r="6" spans="1:54" s="40" customFormat="1" ht="17.850000000000001" customHeight="1">
      <c r="A6" s="285">
        <v>4</v>
      </c>
      <c r="B6" s="17" t="s">
        <v>420</v>
      </c>
      <c r="C6" s="43"/>
      <c r="D6" s="184"/>
      <c r="E6" s="43"/>
      <c r="F6" s="184"/>
      <c r="G6" s="184"/>
      <c r="H6" s="184"/>
      <c r="K6" s="41"/>
    </row>
    <row r="7" spans="1:54">
      <c r="A7" s="285">
        <v>5</v>
      </c>
      <c r="B7" s="110" t="s">
        <v>421</v>
      </c>
    </row>
    <row r="8" spans="1:54" ht="15.75">
      <c r="A8" s="183"/>
      <c r="B8" s="45"/>
    </row>
    <row r="9" spans="1:54" s="190" customFormat="1" ht="27.95" customHeight="1">
      <c r="A9" s="484"/>
      <c r="C9" s="485" t="s">
        <v>51</v>
      </c>
      <c r="D9" s="486" t="s">
        <v>422</v>
      </c>
      <c r="E9" s="486"/>
      <c r="F9" s="486"/>
      <c r="G9" s="486"/>
      <c r="H9" s="484"/>
      <c r="I9" s="484"/>
      <c r="J9" s="484"/>
    </row>
    <row r="10" spans="1:54" s="190" customFormat="1" ht="15.75" customHeight="1">
      <c r="A10" s="484"/>
      <c r="C10" s="487" t="s">
        <v>350</v>
      </c>
      <c r="D10" s="488" t="s">
        <v>350</v>
      </c>
      <c r="E10" s="487" t="s">
        <v>351</v>
      </c>
      <c r="F10" s="488" t="s">
        <v>351</v>
      </c>
      <c r="G10" s="487" t="s">
        <v>352</v>
      </c>
      <c r="H10" s="488" t="s">
        <v>352</v>
      </c>
      <c r="I10" s="484"/>
      <c r="J10" s="484"/>
    </row>
    <row r="11" spans="1:54" s="489" customFormat="1" ht="15.75" customHeight="1" thickBot="1">
      <c r="B11" s="490"/>
      <c r="C11" s="487" t="s">
        <v>423</v>
      </c>
      <c r="D11" s="488" t="s">
        <v>424</v>
      </c>
      <c r="E11" s="487" t="s">
        <v>423</v>
      </c>
      <c r="F11" s="488" t="s">
        <v>424</v>
      </c>
      <c r="G11" s="487" t="s">
        <v>423</v>
      </c>
      <c r="H11" s="488" t="s">
        <v>424</v>
      </c>
      <c r="I11" s="491"/>
      <c r="J11" s="491"/>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row>
    <row r="12" spans="1:54" s="182" customFormat="1" ht="18.75">
      <c r="B12" s="490" t="s">
        <v>354</v>
      </c>
      <c r="C12" s="492">
        <v>200</v>
      </c>
      <c r="D12" s="493">
        <v>1000</v>
      </c>
      <c r="E12" s="493">
        <v>300</v>
      </c>
      <c r="F12" s="493">
        <v>1000</v>
      </c>
      <c r="G12" s="493">
        <v>140</v>
      </c>
      <c r="H12" s="494">
        <v>1000</v>
      </c>
      <c r="I12" s="495"/>
      <c r="J12" s="496"/>
      <c r="K12" s="497"/>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row>
    <row r="13" spans="1:54" s="182" customFormat="1" ht="18.75">
      <c r="B13" s="490" t="s">
        <v>355</v>
      </c>
      <c r="C13" s="498">
        <v>600</v>
      </c>
      <c r="D13" s="499">
        <v>1000</v>
      </c>
      <c r="E13" s="499">
        <v>600</v>
      </c>
      <c r="F13" s="499">
        <v>600</v>
      </c>
      <c r="G13" s="499">
        <v>340</v>
      </c>
      <c r="H13" s="500">
        <v>600</v>
      </c>
      <c r="I13" s="495"/>
      <c r="J13" s="496"/>
      <c r="K13" s="497"/>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row>
    <row r="14" spans="1:54" s="182" customFormat="1" ht="18.75">
      <c r="B14" s="490" t="s">
        <v>371</v>
      </c>
      <c r="C14" s="498">
        <v>480</v>
      </c>
      <c r="D14" s="499">
        <v>720</v>
      </c>
      <c r="E14" s="499">
        <v>400</v>
      </c>
      <c r="F14" s="499">
        <v>400</v>
      </c>
      <c r="G14" s="499">
        <v>400</v>
      </c>
      <c r="H14" s="500"/>
      <c r="I14" s="501" t="s">
        <v>425</v>
      </c>
      <c r="J14" s="502" t="s">
        <v>76</v>
      </c>
      <c r="K14" s="497"/>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row>
    <row r="15" spans="1:54" s="182" customFormat="1" ht="18.75">
      <c r="B15" s="490" t="s">
        <v>358</v>
      </c>
      <c r="C15" s="503"/>
      <c r="D15" s="503"/>
      <c r="E15" s="503"/>
      <c r="F15" s="503"/>
      <c r="G15" s="503"/>
      <c r="H15" s="504"/>
      <c r="I15" s="505"/>
      <c r="J15" s="506"/>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row>
    <row r="16" spans="1:54" s="182" customFormat="1" ht="18.75">
      <c r="B16" s="439"/>
      <c r="C16" s="507"/>
      <c r="D16" s="507"/>
      <c r="E16" s="508"/>
      <c r="F16" s="507"/>
      <c r="G16" s="509"/>
      <c r="H16" s="508"/>
      <c r="I16" s="508"/>
      <c r="J16" s="508"/>
      <c r="K16" s="508"/>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484"/>
      <c r="AY16" s="484"/>
      <c r="AZ16" s="484"/>
      <c r="BA16" s="484"/>
      <c r="BB16" s="484"/>
    </row>
    <row r="17" spans="1:54" s="36" customFormat="1" ht="18.75">
      <c r="A17" s="15" t="s">
        <v>426</v>
      </c>
      <c r="B17" s="111"/>
      <c r="C17" s="111"/>
      <c r="D17" s="111"/>
      <c r="E17" s="111"/>
      <c r="F17" s="111"/>
      <c r="G17" s="119"/>
      <c r="H17" s="119"/>
      <c r="I17" s="119"/>
      <c r="J17" s="119"/>
    </row>
    <row r="18" spans="1:54" s="186" customFormat="1" ht="15.75">
      <c r="A18" s="38">
        <v>1</v>
      </c>
      <c r="B18" s="185" t="s">
        <v>427</v>
      </c>
      <c r="C18" s="40"/>
      <c r="D18" s="40"/>
      <c r="E18" s="40"/>
      <c r="F18" s="40"/>
      <c r="G18" s="40"/>
      <c r="H18" s="40"/>
      <c r="I18" s="40"/>
      <c r="J18" s="40"/>
    </row>
    <row r="19" spans="1:54" s="186" customFormat="1" ht="15.75">
      <c r="A19" s="38">
        <v>2</v>
      </c>
      <c r="B19" s="185" t="s">
        <v>428</v>
      </c>
      <c r="C19" s="40"/>
      <c r="D19" s="40"/>
      <c r="E19" s="40"/>
      <c r="F19" s="40"/>
      <c r="G19" s="40"/>
      <c r="H19" s="40"/>
      <c r="I19" s="40"/>
      <c r="J19" s="40"/>
    </row>
    <row r="20" spans="1:54" ht="15.75">
      <c r="A20" s="38">
        <v>3</v>
      </c>
      <c r="B20" s="40" t="s">
        <v>429</v>
      </c>
      <c r="C20" s="40"/>
      <c r="D20" s="40"/>
      <c r="E20" s="40"/>
      <c r="F20" s="40"/>
      <c r="G20" s="40"/>
      <c r="H20" s="40"/>
      <c r="I20" s="40"/>
      <c r="J20" s="40"/>
      <c r="K20" s="186"/>
    </row>
    <row r="21" spans="1:54" s="186" customFormat="1" ht="15.75">
      <c r="A21" s="38">
        <v>4</v>
      </c>
      <c r="B21" s="185" t="s">
        <v>430</v>
      </c>
      <c r="C21" s="40"/>
      <c r="D21" s="40"/>
      <c r="E21" s="40"/>
      <c r="F21" s="40"/>
      <c r="G21" s="40"/>
      <c r="H21" s="40"/>
      <c r="I21" s="40"/>
      <c r="J21" s="40"/>
    </row>
    <row r="22" spans="1:54" ht="15.75">
      <c r="A22" s="38">
        <v>5</v>
      </c>
      <c r="B22" s="40" t="s">
        <v>431</v>
      </c>
      <c r="C22" s="40"/>
      <c r="D22" s="40"/>
      <c r="E22" s="40"/>
      <c r="F22" s="40"/>
      <c r="G22" s="40"/>
      <c r="H22" s="40"/>
      <c r="I22" s="40"/>
      <c r="J22" s="40"/>
      <c r="K22" s="186"/>
    </row>
    <row r="23" spans="1:54" s="182" customFormat="1" ht="18.75">
      <c r="B23" s="484"/>
      <c r="C23" s="510" t="s">
        <v>432</v>
      </c>
      <c r="D23" s="510" t="s">
        <v>433</v>
      </c>
      <c r="E23" s="510" t="s">
        <v>434</v>
      </c>
      <c r="F23" s="511"/>
      <c r="G23" s="512" t="s">
        <v>435</v>
      </c>
      <c r="H23" s="513" t="s">
        <v>436</v>
      </c>
      <c r="I23" s="512" t="s">
        <v>437</v>
      </c>
      <c r="J23" t="s">
        <v>438</v>
      </c>
      <c r="K23" s="497"/>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4"/>
      <c r="AZ23" s="484"/>
      <c r="BA23" s="484"/>
      <c r="BB23" s="484"/>
    </row>
    <row r="24" spans="1:54" s="182" customFormat="1" ht="18.75">
      <c r="B24" s="490" t="s">
        <v>358</v>
      </c>
      <c r="C24" s="514"/>
      <c r="D24" s="514"/>
      <c r="E24" s="514"/>
      <c r="F24" s="511"/>
      <c r="G24" s="515"/>
      <c r="H24" s="515"/>
      <c r="I24" s="515"/>
      <c r="J24" s="497"/>
      <c r="K24" s="497"/>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row>
    <row r="25" spans="1:54" ht="15.75" thickBot="1">
      <c r="A25" s="9"/>
      <c r="B25" s="516"/>
      <c r="C25" s="517"/>
      <c r="D25" s="518"/>
      <c r="E25" s="516"/>
      <c r="F25" s="518"/>
      <c r="G25" s="518"/>
      <c r="H25" s="516"/>
      <c r="I25" s="516"/>
      <c r="J25" s="516"/>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row>
    <row r="26" spans="1:54" s="45" customFormat="1" ht="27" thickTop="1">
      <c r="A26" s="519"/>
      <c r="B26" s="519"/>
      <c r="C26" s="485" t="s">
        <v>58</v>
      </c>
      <c r="D26" s="486" t="s">
        <v>422</v>
      </c>
      <c r="E26" s="486"/>
      <c r="F26" s="486"/>
      <c r="G26" s="486"/>
      <c r="H26" s="519"/>
      <c r="I26" s="519"/>
      <c r="J26" s="519"/>
    </row>
    <row r="27" spans="1:54" s="45" customFormat="1" ht="18.75">
      <c r="B27" s="520"/>
      <c r="C27" s="487" t="s">
        <v>350</v>
      </c>
      <c r="D27" s="488" t="s">
        <v>350</v>
      </c>
      <c r="E27" s="487" t="s">
        <v>351</v>
      </c>
      <c r="F27" s="488" t="s">
        <v>351</v>
      </c>
      <c r="G27" s="487" t="s">
        <v>352</v>
      </c>
      <c r="H27" s="488" t="s">
        <v>352</v>
      </c>
      <c r="I27" s="491"/>
      <c r="J27" s="491"/>
    </row>
    <row r="28" spans="1:54" s="45" customFormat="1" ht="19.5" thickBot="1">
      <c r="B28" s="520"/>
      <c r="C28" s="487" t="s">
        <v>423</v>
      </c>
      <c r="D28" s="488" t="s">
        <v>424</v>
      </c>
      <c r="E28" s="487" t="s">
        <v>423</v>
      </c>
      <c r="F28" s="488" t="s">
        <v>424</v>
      </c>
      <c r="G28" s="487" t="s">
        <v>423</v>
      </c>
      <c r="H28" s="488" t="s">
        <v>424</v>
      </c>
      <c r="I28" s="491"/>
      <c r="J28" s="491"/>
    </row>
    <row r="29" spans="1:54" s="45" customFormat="1" ht="18.75">
      <c r="B29" s="490" t="s">
        <v>354</v>
      </c>
      <c r="C29" s="492">
        <v>200</v>
      </c>
      <c r="D29" s="493">
        <v>1000</v>
      </c>
      <c r="E29" s="493">
        <v>300</v>
      </c>
      <c r="F29" s="493">
        <v>1000</v>
      </c>
      <c r="G29" s="493">
        <v>140</v>
      </c>
      <c r="H29" s="494">
        <v>1000</v>
      </c>
      <c r="I29" s="495"/>
      <c r="J29" s="496"/>
    </row>
    <row r="30" spans="1:54" ht="18.75">
      <c r="A30" s="9"/>
      <c r="B30" s="490" t="s">
        <v>355</v>
      </c>
      <c r="C30" s="498">
        <v>600</v>
      </c>
      <c r="D30" s="499">
        <v>1000</v>
      </c>
      <c r="E30" s="499">
        <v>600</v>
      </c>
      <c r="F30" s="499">
        <v>600</v>
      </c>
      <c r="G30" s="499">
        <v>340</v>
      </c>
      <c r="H30" s="500">
        <v>600</v>
      </c>
      <c r="I30" s="495"/>
      <c r="J30" s="496"/>
    </row>
    <row r="31" spans="1:54" ht="18.75">
      <c r="A31" s="9"/>
      <c r="B31" s="490" t="s">
        <v>371</v>
      </c>
      <c r="C31" s="498">
        <v>480</v>
      </c>
      <c r="D31" s="499">
        <v>720</v>
      </c>
      <c r="E31" s="499">
        <v>400</v>
      </c>
      <c r="F31" s="499">
        <v>400</v>
      </c>
      <c r="G31" s="499">
        <v>400</v>
      </c>
      <c r="H31" s="500"/>
      <c r="I31" s="501" t="s">
        <v>425</v>
      </c>
      <c r="J31" s="502" t="s">
        <v>76</v>
      </c>
    </row>
    <row r="32" spans="1:54" ht="18.75">
      <c r="A32" s="9"/>
      <c r="B32" s="490" t="s">
        <v>358</v>
      </c>
      <c r="C32" s="521">
        <f>SUM(C29:C31)</f>
        <v>1280</v>
      </c>
      <c r="D32" s="521">
        <f t="shared" ref="D32:H32" si="0">SUM(D29:D31)</f>
        <v>2720</v>
      </c>
      <c r="E32" s="521">
        <f t="shared" si="0"/>
        <v>1300</v>
      </c>
      <c r="F32" s="521">
        <f t="shared" si="0"/>
        <v>2000</v>
      </c>
      <c r="G32" s="521">
        <f t="shared" si="0"/>
        <v>880</v>
      </c>
      <c r="H32" s="521">
        <f t="shared" si="0"/>
        <v>1600</v>
      </c>
      <c r="I32" s="522">
        <f>D32+F32+H32</f>
        <v>6320</v>
      </c>
      <c r="J32" s="523">
        <f>C32+E32+G32</f>
        <v>3460</v>
      </c>
    </row>
    <row r="33" spans="1:10" ht="15.75">
      <c r="A33" s="9"/>
      <c r="B33" s="524"/>
      <c r="C33" s="507"/>
      <c r="D33" s="507"/>
      <c r="E33" s="508"/>
      <c r="F33" s="508"/>
      <c r="G33" s="508"/>
      <c r="H33" s="508"/>
    </row>
    <row r="34" spans="1:10" ht="15.75">
      <c r="A34" s="9"/>
      <c r="B34" s="524"/>
      <c r="C34" s="507"/>
      <c r="D34" s="507"/>
      <c r="E34" s="508"/>
      <c r="F34" s="507"/>
      <c r="G34" s="507"/>
      <c r="H34" s="508"/>
    </row>
    <row r="35" spans="1:10" ht="18.75">
      <c r="A35" s="9"/>
      <c r="B35" s="490"/>
      <c r="C35" s="510" t="s">
        <v>432</v>
      </c>
      <c r="D35" s="510" t="s">
        <v>433</v>
      </c>
      <c r="E35" s="510" t="s">
        <v>434</v>
      </c>
      <c r="F35" s="511"/>
      <c r="G35" s="512" t="s">
        <v>439</v>
      </c>
      <c r="H35" s="513" t="s">
        <v>436</v>
      </c>
      <c r="I35" s="512" t="s">
        <v>437</v>
      </c>
      <c r="J35" t="s">
        <v>438</v>
      </c>
    </row>
    <row r="36" spans="1:10" ht="18.75">
      <c r="A36" s="9"/>
      <c r="B36" s="490" t="s">
        <v>358</v>
      </c>
      <c r="C36" s="525">
        <f>D32-C32</f>
        <v>1440</v>
      </c>
      <c r="D36" s="514">
        <f>F32-E32</f>
        <v>700</v>
      </c>
      <c r="E36" s="514">
        <f>H32-G32</f>
        <v>720</v>
      </c>
      <c r="F36" s="511"/>
      <c r="G36" s="515">
        <f>D32+F32+H32-C32-E32-G32</f>
        <v>2860</v>
      </c>
      <c r="H36" s="515">
        <f>G36*0.21</f>
        <v>600.6</v>
      </c>
      <c r="I36" s="515">
        <f>G36+H36</f>
        <v>3460.6</v>
      </c>
      <c r="J36" s="526">
        <f>I36/1.21</f>
        <v>2860</v>
      </c>
    </row>
    <row r="37" spans="1:10" ht="15.75">
      <c r="A37" s="124"/>
      <c r="B37" s="45"/>
      <c r="C37" s="45"/>
      <c r="D37" s="45"/>
      <c r="E37" s="45"/>
      <c r="F37" s="45"/>
      <c r="G37" s="45"/>
    </row>
    <row r="38" spans="1:10" ht="15.75">
      <c r="A38" s="124"/>
      <c r="B38" s="45"/>
      <c r="C38" s="45"/>
      <c r="D38" s="45"/>
      <c r="E38" s="45"/>
      <c r="F38" s="45"/>
      <c r="G38" s="45"/>
    </row>
    <row r="40" spans="1:10">
      <c r="J40" t="s">
        <v>440</v>
      </c>
    </row>
  </sheetData>
  <mergeCells count="3">
    <mergeCell ref="A1:J1"/>
    <mergeCell ref="D9:G9"/>
    <mergeCell ref="D26:G26"/>
  </mergeCells>
  <printOptions horizontalCentered="1" verticalCentered="1"/>
  <pageMargins left="0.19685039370078741" right="0.19685039370078741" top="0.19685039370078741" bottom="0.19685039370078741" header="0.51181102362204722" footer="0.51181102362204722"/>
  <pageSetup paperSize="9" scale="80"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showGridLines="0" zoomScaleNormal="100" zoomScaleSheetLayoutView="100" zoomScalePageLayoutView="125" workbookViewId="0">
      <selection activeCell="J1" sqref="J1"/>
    </sheetView>
  </sheetViews>
  <sheetFormatPr defaultColWidth="9.140625" defaultRowHeight="15"/>
  <cols>
    <col min="1" max="1" width="4.28515625" style="140" customWidth="1"/>
    <col min="2" max="2" width="20.140625" style="9" customWidth="1"/>
    <col min="3" max="3" width="12.28515625" style="9" customWidth="1"/>
    <col min="4" max="4" width="14.28515625" style="9" customWidth="1"/>
    <col min="5" max="5" width="13.140625" style="9" customWidth="1"/>
    <col min="6" max="6" width="3.28515625" style="9" customWidth="1"/>
    <col min="7" max="7" width="8.140625" style="9" customWidth="1"/>
    <col min="8" max="8" width="7.28515625" style="9" bestFit="1" customWidth="1"/>
    <col min="9" max="9" width="8.42578125" style="9" customWidth="1"/>
    <col min="10" max="10" width="7.5703125" style="9" customWidth="1"/>
    <col min="11" max="11" width="7.28515625" style="9" customWidth="1"/>
    <col min="12" max="12" width="11.7109375" style="9" customWidth="1"/>
    <col min="13" max="16384" width="9.140625" style="9"/>
  </cols>
  <sheetData>
    <row r="1" spans="1:10" s="33" customFormat="1" ht="30" customHeight="1" thickBot="1">
      <c r="A1" s="13" t="s">
        <v>441</v>
      </c>
      <c r="B1" s="13"/>
      <c r="C1" s="13"/>
      <c r="D1" s="13"/>
      <c r="E1" s="13"/>
      <c r="F1" s="13"/>
      <c r="G1" s="13"/>
      <c r="H1" s="13"/>
      <c r="I1" s="13"/>
    </row>
    <row r="2" spans="1:10" s="36" customFormat="1" ht="21.75" thickTop="1">
      <c r="A2" s="527" t="s">
        <v>442</v>
      </c>
      <c r="B2" s="528"/>
      <c r="C2" s="528"/>
      <c r="D2" s="528"/>
      <c r="E2" s="528"/>
      <c r="F2" s="528"/>
      <c r="G2" s="528"/>
      <c r="H2" s="528"/>
      <c r="I2" s="528"/>
    </row>
    <row r="3" spans="1:10" s="186" customFormat="1" ht="15.75">
      <c r="A3" s="38">
        <v>1</v>
      </c>
      <c r="B3" s="450" t="s">
        <v>474</v>
      </c>
      <c r="C3" s="44"/>
      <c r="D3" s="44"/>
      <c r="E3" s="44"/>
      <c r="F3" s="44"/>
      <c r="G3" s="44"/>
      <c r="H3" s="44"/>
      <c r="I3" s="40"/>
    </row>
    <row r="4" spans="1:10" s="186" customFormat="1" ht="15.75">
      <c r="A4" s="38">
        <v>2</v>
      </c>
      <c r="B4" s="450" t="s">
        <v>443</v>
      </c>
      <c r="C4" s="44"/>
      <c r="D4" s="44"/>
      <c r="E4" s="44"/>
      <c r="F4" s="44"/>
      <c r="G4" s="44"/>
      <c r="H4" s="44"/>
      <c r="I4" s="40"/>
    </row>
    <row r="5" spans="1:10" s="186" customFormat="1" ht="15.75">
      <c r="A5" s="38">
        <v>3</v>
      </c>
      <c r="B5" s="450" t="s">
        <v>444</v>
      </c>
      <c r="C5" s="44"/>
      <c r="D5" s="44"/>
      <c r="E5" s="44"/>
      <c r="F5" s="44"/>
      <c r="G5" s="44"/>
      <c r="H5" s="44"/>
      <c r="I5" s="40"/>
    </row>
    <row r="6" spans="1:10" s="186" customFormat="1" ht="15.75">
      <c r="A6" s="38">
        <v>2</v>
      </c>
      <c r="B6" s="450" t="s">
        <v>445</v>
      </c>
      <c r="C6" s="44"/>
      <c r="D6" s="44"/>
      <c r="E6" s="44"/>
      <c r="F6" s="44"/>
      <c r="G6" s="44"/>
      <c r="H6" s="44"/>
      <c r="I6" s="40"/>
    </row>
    <row r="7" spans="1:10" ht="15.75">
      <c r="A7" s="38">
        <v>3</v>
      </c>
      <c r="B7" s="450" t="s">
        <v>475</v>
      </c>
      <c r="C7" s="44"/>
      <c r="D7" s="44"/>
      <c r="E7" s="44"/>
      <c r="F7" s="44"/>
      <c r="G7" s="44"/>
      <c r="H7" s="44"/>
      <c r="I7" s="40"/>
      <c r="J7" s="186"/>
    </row>
    <row r="8" spans="1:10" s="40" customFormat="1" ht="15.75">
      <c r="A8" s="38">
        <v>4</v>
      </c>
      <c r="B8" s="44" t="s">
        <v>446</v>
      </c>
      <c r="C8" s="43"/>
      <c r="D8" s="184"/>
      <c r="E8" s="43"/>
      <c r="F8" s="184"/>
      <c r="G8" s="184"/>
      <c r="H8" s="44"/>
      <c r="J8" s="41"/>
    </row>
    <row r="9" spans="1:10" ht="16.5" thickBot="1">
      <c r="B9" s="45" t="s">
        <v>447</v>
      </c>
      <c r="C9" s="17"/>
      <c r="D9" s="17"/>
      <c r="E9" s="17"/>
      <c r="F9" s="17"/>
      <c r="G9" s="17"/>
    </row>
    <row r="10" spans="1:10" s="40" customFormat="1" ht="21">
      <c r="A10" s="529"/>
      <c r="B10" s="530" t="s">
        <v>448</v>
      </c>
      <c r="C10" s="531"/>
      <c r="D10" s="532" t="s">
        <v>449</v>
      </c>
      <c r="E10" s="533"/>
      <c r="F10" s="534"/>
      <c r="G10" s="534"/>
      <c r="H10" s="534"/>
    </row>
    <row r="11" spans="1:10" s="40" customFormat="1" ht="15.75">
      <c r="A11" s="535"/>
      <c r="B11" s="536" t="s">
        <v>392</v>
      </c>
      <c r="C11" s="537" t="s">
        <v>394</v>
      </c>
      <c r="D11" s="537" t="s">
        <v>450</v>
      </c>
      <c r="E11" s="538" t="s">
        <v>451</v>
      </c>
    </row>
    <row r="12" spans="1:10" s="40" customFormat="1" ht="15.75">
      <c r="A12" s="535"/>
      <c r="B12" s="539" t="s">
        <v>452</v>
      </c>
      <c r="C12" s="540">
        <v>56</v>
      </c>
      <c r="D12" s="540">
        <v>3.42</v>
      </c>
      <c r="E12" s="541"/>
    </row>
    <row r="13" spans="1:10" s="40" customFormat="1" ht="15.75">
      <c r="A13" s="535"/>
      <c r="B13" s="539" t="s">
        <v>453</v>
      </c>
      <c r="C13" s="540">
        <v>66</v>
      </c>
      <c r="D13" s="540">
        <v>1.28</v>
      </c>
      <c r="E13" s="541"/>
    </row>
    <row r="14" spans="1:10" s="40" customFormat="1" ht="15.75">
      <c r="A14" s="535"/>
      <c r="B14" s="539" t="s">
        <v>454</v>
      </c>
      <c r="C14" s="540">
        <v>88</v>
      </c>
      <c r="D14" s="540">
        <v>1.59</v>
      </c>
      <c r="E14" s="541"/>
    </row>
    <row r="15" spans="1:10" s="40" customFormat="1" ht="15.75">
      <c r="A15" s="535"/>
      <c r="B15" s="539" t="s">
        <v>455</v>
      </c>
      <c r="C15" s="540">
        <v>233</v>
      </c>
      <c r="D15" s="540">
        <v>0.92</v>
      </c>
      <c r="E15" s="541"/>
    </row>
    <row r="16" spans="1:10" ht="15.75">
      <c r="A16" s="535"/>
      <c r="B16" s="539" t="s">
        <v>456</v>
      </c>
      <c r="C16" s="540">
        <v>122</v>
      </c>
      <c r="D16" s="540">
        <v>0.69</v>
      </c>
      <c r="E16" s="541"/>
      <c r="F16" s="40"/>
      <c r="G16" s="40"/>
      <c r="H16" s="40"/>
    </row>
    <row r="17" spans="1:16" s="40" customFormat="1" ht="16.5" thickBot="1">
      <c r="A17" s="535"/>
      <c r="B17" s="542" t="s">
        <v>358</v>
      </c>
      <c r="C17" s="543"/>
      <c r="D17" s="543"/>
      <c r="E17" s="544"/>
    </row>
    <row r="18" spans="1:16" s="45" customFormat="1" ht="15.75">
      <c r="A18" s="545"/>
    </row>
    <row r="19" spans="1:16" s="45" customFormat="1" ht="18.75">
      <c r="A19" s="124"/>
      <c r="B19" s="546" t="s">
        <v>457</v>
      </c>
      <c r="C19" s="547"/>
      <c r="D19" s="548"/>
      <c r="E19" s="40"/>
      <c r="F19" s="40"/>
      <c r="G19" s="40"/>
      <c r="H19" s="40"/>
      <c r="I19" s="40"/>
    </row>
    <row r="20" spans="1:16" s="45" customFormat="1" ht="15.75">
      <c r="A20" s="124"/>
      <c r="B20" s="549" t="s">
        <v>458</v>
      </c>
      <c r="C20" s="40"/>
      <c r="D20" s="40"/>
      <c r="E20" s="40"/>
      <c r="F20" s="40"/>
      <c r="G20" s="40"/>
      <c r="H20" s="40"/>
      <c r="I20" s="40"/>
    </row>
    <row r="21" spans="1:16" s="45" customFormat="1" ht="19.5" thickBot="1">
      <c r="A21" s="124"/>
      <c r="B21" s="550" t="s">
        <v>58</v>
      </c>
      <c r="C21" s="550"/>
      <c r="D21" s="550"/>
      <c r="E21" s="550"/>
      <c r="F21" s="40"/>
      <c r="G21"/>
      <c r="H21"/>
      <c r="I21"/>
      <c r="J21"/>
      <c r="K21"/>
      <c r="L21"/>
      <c r="M21"/>
      <c r="N21"/>
      <c r="O21"/>
      <c r="P21"/>
    </row>
    <row r="22" spans="1:16" s="45" customFormat="1" ht="21">
      <c r="A22" s="124"/>
      <c r="B22" s="551" t="s">
        <v>448</v>
      </c>
      <c r="C22" s="531"/>
      <c r="D22" s="532" t="s">
        <v>449</v>
      </c>
      <c r="E22" s="533"/>
      <c r="F22" s="40"/>
      <c r="G22"/>
      <c r="H22"/>
      <c r="I22"/>
      <c r="J22"/>
      <c r="K22"/>
      <c r="L22"/>
      <c r="M22"/>
      <c r="N22"/>
      <c r="O22"/>
      <c r="P22"/>
    </row>
    <row r="23" spans="1:16">
      <c r="B23" s="552"/>
      <c r="C23" s="553"/>
      <c r="D23" s="553"/>
      <c r="E23" s="554"/>
      <c r="F23" s="17"/>
      <c r="G23"/>
      <c r="H23"/>
      <c r="I23"/>
      <c r="J23"/>
      <c r="K23"/>
      <c r="L23"/>
      <c r="M23"/>
      <c r="N23"/>
      <c r="O23"/>
      <c r="P23"/>
    </row>
    <row r="24" spans="1:16" ht="15.75">
      <c r="B24" s="555" t="s">
        <v>392</v>
      </c>
      <c r="C24" s="537" t="s">
        <v>394</v>
      </c>
      <c r="D24" s="537" t="s">
        <v>450</v>
      </c>
      <c r="E24" s="538" t="s">
        <v>451</v>
      </c>
      <c r="F24" s="17"/>
      <c r="G24"/>
      <c r="H24"/>
      <c r="I24"/>
      <c r="J24"/>
      <c r="K24"/>
      <c r="L24"/>
      <c r="M24"/>
      <c r="N24"/>
      <c r="O24"/>
      <c r="P24"/>
    </row>
    <row r="25" spans="1:16" ht="15.75">
      <c r="B25" s="556" t="s">
        <v>452</v>
      </c>
      <c r="C25" s="540">
        <v>56</v>
      </c>
      <c r="D25" s="540">
        <v>3.42</v>
      </c>
      <c r="E25" s="541">
        <f>C25*D25</f>
        <v>191.51999999999998</v>
      </c>
      <c r="F25" s="17"/>
      <c r="G25"/>
      <c r="H25"/>
      <c r="I25"/>
      <c r="J25"/>
      <c r="K25"/>
      <c r="L25"/>
      <c r="M25"/>
      <c r="N25"/>
      <c r="O25"/>
      <c r="P25"/>
    </row>
    <row r="26" spans="1:16" ht="15.75">
      <c r="B26" s="556" t="s">
        <v>453</v>
      </c>
      <c r="C26" s="540">
        <v>66</v>
      </c>
      <c r="D26" s="540">
        <v>1.28</v>
      </c>
      <c r="E26" s="541">
        <f>C26*D26</f>
        <v>84.48</v>
      </c>
      <c r="F26" s="17"/>
      <c r="G26"/>
      <c r="H26"/>
      <c r="I26"/>
      <c r="J26"/>
      <c r="K26"/>
      <c r="L26"/>
      <c r="M26"/>
      <c r="N26"/>
      <c r="O26"/>
      <c r="P26"/>
    </row>
    <row r="27" spans="1:16" ht="15.75">
      <c r="B27" s="556" t="s">
        <v>454</v>
      </c>
      <c r="C27" s="540">
        <v>88</v>
      </c>
      <c r="D27" s="540">
        <v>1.59</v>
      </c>
      <c r="E27" s="541">
        <f>C27*D27</f>
        <v>139.92000000000002</v>
      </c>
      <c r="F27" s="17"/>
      <c r="G27"/>
      <c r="H27"/>
      <c r="I27"/>
      <c r="J27"/>
      <c r="K27"/>
      <c r="L27"/>
      <c r="M27"/>
      <c r="N27"/>
      <c r="O27"/>
      <c r="P27"/>
    </row>
    <row r="28" spans="1:16" ht="15.75">
      <c r="B28" s="556" t="s">
        <v>455</v>
      </c>
      <c r="C28" s="540">
        <v>233</v>
      </c>
      <c r="D28" s="540">
        <v>0.92</v>
      </c>
      <c r="E28" s="541">
        <f>C28*D28</f>
        <v>214.36</v>
      </c>
      <c r="F28" s="17"/>
      <c r="G28"/>
      <c r="H28"/>
      <c r="I28"/>
      <c r="J28"/>
      <c r="K28"/>
      <c r="L28"/>
      <c r="M28"/>
      <c r="N28"/>
      <c r="O28"/>
      <c r="P28"/>
    </row>
    <row r="29" spans="1:16" ht="15.75">
      <c r="B29" s="556" t="s">
        <v>456</v>
      </c>
      <c r="C29" s="540">
        <v>122</v>
      </c>
      <c r="D29" s="540">
        <v>0.69</v>
      </c>
      <c r="E29" s="541">
        <f>C29*D29</f>
        <v>84.179999999999993</v>
      </c>
      <c r="F29" s="17"/>
      <c r="G29"/>
      <c r="H29"/>
      <c r="I29"/>
      <c r="J29"/>
      <c r="K29"/>
      <c r="L29"/>
      <c r="M29"/>
      <c r="N29"/>
      <c r="O29"/>
      <c r="P29"/>
    </row>
    <row r="30" spans="1:16" ht="16.5" thickBot="1">
      <c r="B30" s="557" t="s">
        <v>358</v>
      </c>
      <c r="C30" s="543"/>
      <c r="D30" s="543"/>
      <c r="E30" s="544">
        <f>SUM(E25:E29)</f>
        <v>714.45999999999992</v>
      </c>
      <c r="F30" s="17"/>
      <c r="G30"/>
      <c r="H30"/>
      <c r="I30"/>
      <c r="J30"/>
      <c r="K30"/>
      <c r="L30"/>
      <c r="M30"/>
      <c r="N30"/>
      <c r="O30"/>
      <c r="P30"/>
    </row>
    <row r="31" spans="1:16">
      <c r="A31" s="9"/>
      <c r="B31" s="558"/>
      <c r="C31" s="558"/>
      <c r="D31" s="558"/>
      <c r="E31" s="559"/>
      <c r="G31"/>
      <c r="H31"/>
      <c r="I31"/>
      <c r="J31"/>
      <c r="K31"/>
      <c r="L31"/>
      <c r="M31"/>
      <c r="N31"/>
      <c r="O31"/>
      <c r="P31"/>
    </row>
    <row r="32" spans="1:16">
      <c r="G32"/>
      <c r="H32"/>
      <c r="I32"/>
      <c r="J32"/>
      <c r="K32"/>
      <c r="L32"/>
      <c r="M32"/>
      <c r="N32"/>
      <c r="O32"/>
      <c r="P32"/>
    </row>
    <row r="33" spans="1:16" ht="18.75">
      <c r="A33" s="9"/>
      <c r="B33" s="546" t="s">
        <v>459</v>
      </c>
      <c r="C33" s="560">
        <f>'[20]1e kwt'!D12+'[20]2e kwt'!D12+'[20]3e kwt'!D12+'[20]4e kwt'!D12</f>
        <v>2143.3799999999997</v>
      </c>
      <c r="G33"/>
      <c r="H33"/>
      <c r="I33"/>
      <c r="J33"/>
      <c r="K33"/>
      <c r="L33"/>
      <c r="M33"/>
      <c r="N33"/>
      <c r="O33"/>
      <c r="P33"/>
    </row>
    <row r="34" spans="1:16">
      <c r="G34"/>
      <c r="H34"/>
      <c r="I34"/>
      <c r="J34"/>
      <c r="K34"/>
      <c r="L34"/>
      <c r="M34"/>
      <c r="N34"/>
      <c r="O34"/>
      <c r="P34"/>
    </row>
    <row r="35" spans="1:16">
      <c r="B35" s="9" t="s">
        <v>460</v>
      </c>
    </row>
    <row r="36" spans="1:16" ht="7.35" customHeight="1"/>
    <row r="37" spans="1:16">
      <c r="B37" s="5" t="s">
        <v>461</v>
      </c>
      <c r="E37" s="561" t="s">
        <v>462</v>
      </c>
      <c r="F37" s="562">
        <v>1.1000000000000001</v>
      </c>
    </row>
    <row r="38" spans="1:16">
      <c r="B38" s="9" t="s">
        <v>463</v>
      </c>
      <c r="C38" s="563"/>
      <c r="D38" s="563"/>
    </row>
    <row r="39" spans="1:16">
      <c r="B39" s="9" t="s">
        <v>464</v>
      </c>
    </row>
    <row r="40" spans="1:16">
      <c r="B40" s="9" t="s">
        <v>465</v>
      </c>
    </row>
  </sheetData>
  <mergeCells count="2">
    <mergeCell ref="A1:I1"/>
    <mergeCell ref="B21:E21"/>
  </mergeCells>
  <printOptions horizontalCentered="1"/>
  <pageMargins left="0.19685039370078741" right="0.19685039370078741" top="0.98425196850393704" bottom="0.78740157480314965" header="0.51181102362204722" footer="0.51181102362204722"/>
  <pageSetup paperSize="9"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colBreaks count="1" manualBreakCount="1">
    <brk id="9" max="45" man="1"/>
  </colBreaks>
  <drawing r:id="rId2"/>
  <legacyDrawing r:id="rId3"/>
  <legacyDrawingHF r:id="rId4"/>
  <oleObjects>
    <mc:AlternateContent xmlns:mc="http://schemas.openxmlformats.org/markup-compatibility/2006">
      <mc:Choice Requires="x14">
        <oleObject progId="PBrush" shapeId="12289" r:id="rId5">
          <objectPr defaultSize="0" autoPict="0" r:id="rId6">
            <anchor moveWithCells="1" sizeWithCells="1">
              <from>
                <xdr:col>4</xdr:col>
                <xdr:colOff>371475</xdr:colOff>
                <xdr:row>8</xdr:row>
                <xdr:rowOff>123825</xdr:rowOff>
              </from>
              <to>
                <xdr:col>4</xdr:col>
                <xdr:colOff>371475</xdr:colOff>
                <xdr:row>8</xdr:row>
                <xdr:rowOff>123825</xdr:rowOff>
              </to>
            </anchor>
          </objectPr>
        </oleObject>
      </mc:Choice>
      <mc:Fallback>
        <oleObject progId="PBrush" shapeId="12289" r:id="rId5"/>
      </mc:Fallback>
    </mc:AlternateContent>
    <mc:AlternateContent xmlns:mc="http://schemas.openxmlformats.org/markup-compatibility/2006">
      <mc:Choice Requires="x14">
        <oleObject progId="PBrush" shapeId="12290" r:id="rId7">
          <objectPr defaultSize="0" autoPict="0" r:id="rId6">
            <anchor moveWithCells="1" sizeWithCells="1">
              <from>
                <xdr:col>4</xdr:col>
                <xdr:colOff>371475</xdr:colOff>
                <xdr:row>8</xdr:row>
                <xdr:rowOff>123825</xdr:rowOff>
              </from>
              <to>
                <xdr:col>4</xdr:col>
                <xdr:colOff>371475</xdr:colOff>
                <xdr:row>8</xdr:row>
                <xdr:rowOff>123825</xdr:rowOff>
              </to>
            </anchor>
          </objectPr>
        </oleObject>
      </mc:Choice>
      <mc:Fallback>
        <oleObject progId="PBrush" shapeId="12290" r:id="rId7"/>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showGridLines="0" zoomScaleNormal="100" zoomScaleSheetLayoutView="100" workbookViewId="0">
      <selection activeCell="J1" sqref="J1"/>
    </sheetView>
  </sheetViews>
  <sheetFormatPr defaultColWidth="9.140625" defaultRowHeight="15"/>
  <cols>
    <col min="1" max="1" width="3.140625" style="133" customWidth="1"/>
    <col min="2" max="2" width="23.140625" style="110" customWidth="1"/>
    <col min="3" max="3" width="8.85546875" style="110" customWidth="1"/>
    <col min="4" max="4" width="15.140625" style="110" customWidth="1"/>
    <col min="5" max="7" width="9.5703125" style="110" customWidth="1"/>
    <col min="8" max="8" width="15.85546875" style="110" customWidth="1"/>
    <col min="9" max="13" width="9.140625" style="17"/>
    <col min="14" max="16384" width="9.140625" style="110"/>
  </cols>
  <sheetData>
    <row r="1" spans="1:13" s="17" customFormat="1" ht="30.75" customHeight="1">
      <c r="A1" s="564" t="s">
        <v>476</v>
      </c>
      <c r="B1" s="564"/>
      <c r="C1" s="564"/>
      <c r="D1" s="564"/>
      <c r="E1" s="564"/>
      <c r="F1" s="564"/>
      <c r="G1" s="564"/>
      <c r="H1" s="564"/>
    </row>
    <row r="2" spans="1:13" s="36" customFormat="1" ht="18.75">
      <c r="A2" s="565" t="s">
        <v>477</v>
      </c>
      <c r="B2" s="566"/>
      <c r="C2" s="566"/>
      <c r="D2" s="566"/>
      <c r="E2" s="566"/>
      <c r="F2" s="567"/>
      <c r="G2" s="567"/>
      <c r="H2" s="567"/>
      <c r="I2" s="182"/>
      <c r="J2" s="182"/>
      <c r="K2" s="182"/>
      <c r="L2" s="182"/>
      <c r="M2" s="182"/>
    </row>
    <row r="3" spans="1:13" s="569" customFormat="1">
      <c r="A3" s="568" t="s">
        <v>478</v>
      </c>
      <c r="C3" s="570"/>
      <c r="D3" s="570"/>
      <c r="E3" s="570"/>
      <c r="F3" s="570"/>
      <c r="G3" s="570"/>
      <c r="H3" s="570"/>
      <c r="I3" s="18"/>
      <c r="J3" s="18"/>
      <c r="K3" s="18"/>
      <c r="L3" s="18"/>
      <c r="M3" s="18"/>
    </row>
    <row r="4" spans="1:13" s="569" customFormat="1">
      <c r="A4" s="568" t="s">
        <v>479</v>
      </c>
      <c r="C4" s="570"/>
      <c r="D4" s="570"/>
      <c r="E4" s="570"/>
      <c r="F4" s="570"/>
      <c r="G4" s="570"/>
      <c r="H4" s="570"/>
      <c r="I4" s="18"/>
      <c r="J4" s="18"/>
      <c r="K4" s="18"/>
      <c r="L4" s="18"/>
      <c r="M4" s="18"/>
    </row>
    <row r="5" spans="1:13" s="569" customFormat="1" ht="15.75">
      <c r="A5" s="571">
        <v>1</v>
      </c>
      <c r="B5" s="39" t="s">
        <v>480</v>
      </c>
      <c r="C5" s="570"/>
      <c r="D5" s="570"/>
      <c r="E5" s="570"/>
      <c r="F5" s="570"/>
      <c r="G5" s="570"/>
      <c r="H5" s="570"/>
      <c r="I5" s="18"/>
      <c r="J5" s="18"/>
      <c r="K5" s="18"/>
      <c r="L5" s="18"/>
      <c r="M5" s="18"/>
    </row>
    <row r="6" spans="1:13" s="18" customFormat="1" ht="15.75">
      <c r="A6" s="18">
        <v>2</v>
      </c>
      <c r="B6" s="39" t="s">
        <v>481</v>
      </c>
      <c r="C6" s="572"/>
      <c r="D6" s="572"/>
      <c r="E6" s="572"/>
      <c r="F6" s="572"/>
      <c r="G6" s="572"/>
      <c r="H6" s="572"/>
    </row>
    <row r="7" spans="1:13" s="18" customFormat="1" ht="15.75">
      <c r="B7" s="450" t="s">
        <v>482</v>
      </c>
      <c r="C7" s="204"/>
      <c r="D7" s="204"/>
      <c r="E7" s="204"/>
      <c r="F7" s="204"/>
      <c r="G7" s="204"/>
      <c r="H7" s="572"/>
    </row>
    <row r="8" spans="1:13" s="17" customFormat="1" ht="15.75">
      <c r="A8" s="17">
        <v>3</v>
      </c>
      <c r="B8" s="450" t="s">
        <v>483</v>
      </c>
      <c r="C8" s="204"/>
      <c r="D8" s="204"/>
      <c r="E8" s="204"/>
      <c r="F8" s="204"/>
      <c r="G8" s="204"/>
      <c r="H8" s="572"/>
    </row>
    <row r="9" spans="1:13" s="573" customFormat="1" ht="15.75">
      <c r="A9" s="573">
        <v>4</v>
      </c>
      <c r="B9" s="450" t="s">
        <v>484</v>
      </c>
      <c r="I9" s="204"/>
      <c r="J9" s="204"/>
      <c r="K9" s="204"/>
      <c r="L9" s="204"/>
      <c r="M9" s="204"/>
    </row>
    <row r="10" spans="1:13" s="573" customFormat="1" ht="15.75">
      <c r="A10" s="17">
        <v>5</v>
      </c>
      <c r="B10" s="286" t="s">
        <v>485</v>
      </c>
      <c r="I10" s="204"/>
      <c r="J10" s="204"/>
      <c r="K10" s="204"/>
      <c r="L10" s="204"/>
      <c r="M10" s="204"/>
    </row>
    <row r="11" spans="1:13" s="573" customFormat="1" ht="15" customHeight="1">
      <c r="B11" s="44"/>
      <c r="I11" s="204"/>
      <c r="J11" s="204"/>
      <c r="K11" s="204"/>
      <c r="L11" s="204"/>
      <c r="M11" s="204"/>
    </row>
    <row r="12" spans="1:13" s="573" customFormat="1" ht="15" customHeight="1">
      <c r="B12" s="44"/>
      <c r="I12" s="204"/>
      <c r="J12" s="204"/>
      <c r="K12" s="204"/>
      <c r="L12" s="204"/>
      <c r="M12" s="204"/>
    </row>
    <row r="13" spans="1:13">
      <c r="A13" s="110"/>
      <c r="B13" s="574" t="s">
        <v>486</v>
      </c>
      <c r="C13" s="575">
        <v>0.125</v>
      </c>
      <c r="D13" s="573" t="s">
        <v>436</v>
      </c>
      <c r="E13" s="573"/>
      <c r="F13" s="573"/>
      <c r="G13" s="573"/>
      <c r="H13" s="573"/>
    </row>
    <row r="14" spans="1:13" ht="15" customHeight="1">
      <c r="A14" s="110"/>
      <c r="B14" s="574" t="s">
        <v>487</v>
      </c>
      <c r="C14" s="576">
        <v>0.25</v>
      </c>
      <c r="D14" s="577"/>
      <c r="E14" s="577"/>
      <c r="F14" s="577"/>
      <c r="G14" s="577"/>
      <c r="H14" s="577"/>
    </row>
    <row r="15" spans="1:13" ht="13.9" customHeight="1">
      <c r="A15" s="110"/>
      <c r="B15" s="578" t="s">
        <v>51</v>
      </c>
      <c r="C15" s="573"/>
      <c r="D15" s="573"/>
      <c r="E15" s="579"/>
      <c r="F15" s="579"/>
      <c r="G15" s="579"/>
      <c r="H15" s="579"/>
    </row>
    <row r="16" spans="1:13">
      <c r="A16" s="110"/>
      <c r="B16" s="580" t="s">
        <v>488</v>
      </c>
      <c r="C16" s="581" t="s">
        <v>394</v>
      </c>
      <c r="D16" s="581" t="s">
        <v>489</v>
      </c>
      <c r="E16" s="582" t="s">
        <v>490</v>
      </c>
      <c r="F16" s="583" t="s">
        <v>491</v>
      </c>
      <c r="G16" s="584" t="s">
        <v>492</v>
      </c>
      <c r="H16" s="585" t="s">
        <v>493</v>
      </c>
    </row>
    <row r="17" spans="1:13">
      <c r="A17" s="110"/>
      <c r="B17" s="586"/>
      <c r="C17" s="587" t="s">
        <v>494</v>
      </c>
      <c r="D17" s="587" t="s">
        <v>495</v>
      </c>
      <c r="E17" s="588" t="s">
        <v>496</v>
      </c>
      <c r="F17" s="589" t="s">
        <v>497</v>
      </c>
      <c r="G17" s="590" t="s">
        <v>498</v>
      </c>
      <c r="H17" s="591" t="s">
        <v>498</v>
      </c>
    </row>
    <row r="18" spans="1:13">
      <c r="A18" s="110"/>
      <c r="B18" s="592" t="s">
        <v>499</v>
      </c>
      <c r="C18" s="593">
        <v>750</v>
      </c>
      <c r="D18" s="593">
        <v>20</v>
      </c>
      <c r="E18" s="594"/>
      <c r="F18" s="594"/>
      <c r="G18" s="594"/>
      <c r="H18" s="595"/>
    </row>
    <row r="19" spans="1:13">
      <c r="A19" s="110"/>
      <c r="B19" s="592" t="s">
        <v>500</v>
      </c>
      <c r="C19" s="596">
        <v>600</v>
      </c>
      <c r="D19" s="596">
        <v>30</v>
      </c>
      <c r="E19" s="597"/>
      <c r="F19" s="597"/>
      <c r="G19" s="597"/>
      <c r="H19" s="598"/>
    </row>
    <row r="20" spans="1:13">
      <c r="A20" s="110"/>
      <c r="B20" s="592" t="s">
        <v>501</v>
      </c>
      <c r="C20" s="596">
        <v>800</v>
      </c>
      <c r="D20" s="596">
        <v>25</v>
      </c>
      <c r="E20" s="597"/>
      <c r="F20" s="597"/>
      <c r="G20" s="597"/>
      <c r="H20" s="598"/>
    </row>
    <row r="21" spans="1:13">
      <c r="A21" s="110"/>
      <c r="B21" s="592" t="s">
        <v>502</v>
      </c>
      <c r="C21" s="596">
        <v>1000</v>
      </c>
      <c r="D21" s="596">
        <v>18</v>
      </c>
      <c r="E21" s="597"/>
      <c r="F21" s="597"/>
      <c r="G21" s="597"/>
      <c r="H21" s="598"/>
    </row>
    <row r="22" spans="1:13">
      <c r="A22" s="110"/>
      <c r="B22" s="592" t="s">
        <v>503</v>
      </c>
      <c r="C22" s="596">
        <v>1500</v>
      </c>
      <c r="D22" s="596">
        <v>21</v>
      </c>
      <c r="E22" s="597"/>
      <c r="F22" s="597"/>
      <c r="G22" s="597"/>
      <c r="H22" s="598"/>
    </row>
    <row r="23" spans="1:13">
      <c r="A23" s="110"/>
      <c r="B23" s="592" t="s">
        <v>504</v>
      </c>
      <c r="C23" s="599">
        <v>1250</v>
      </c>
      <c r="D23" s="599">
        <v>16</v>
      </c>
      <c r="E23" s="597"/>
      <c r="F23" s="597"/>
      <c r="G23" s="597"/>
      <c r="H23" s="598"/>
    </row>
    <row r="24" spans="1:13">
      <c r="A24" s="110"/>
      <c r="B24" s="600" t="s">
        <v>358</v>
      </c>
      <c r="C24" s="601"/>
      <c r="D24" s="601"/>
      <c r="E24" s="601"/>
      <c r="F24" s="601"/>
      <c r="G24" s="601"/>
      <c r="H24" s="601"/>
    </row>
    <row r="25" spans="1:13" s="45" customFormat="1" ht="10.5" customHeight="1">
      <c r="B25" s="573"/>
      <c r="C25" s="110"/>
      <c r="D25" s="602"/>
      <c r="E25" s="573"/>
      <c r="F25" s="573"/>
      <c r="G25" s="573"/>
      <c r="H25" s="573"/>
      <c r="I25" s="40"/>
      <c r="J25" s="40"/>
      <c r="K25" s="40"/>
      <c r="L25" s="40"/>
      <c r="M25" s="40"/>
    </row>
    <row r="26" spans="1:13" s="45" customFormat="1" ht="15" customHeight="1">
      <c r="D26" s="603"/>
      <c r="E26" s="204"/>
      <c r="F26" s="204"/>
      <c r="G26" s="204"/>
      <c r="H26" s="204"/>
      <c r="I26" s="40"/>
      <c r="J26" s="40"/>
      <c r="K26" s="40"/>
      <c r="L26" s="40"/>
      <c r="M26" s="40"/>
    </row>
    <row r="27" spans="1:13">
      <c r="A27" s="110"/>
      <c r="B27" s="574" t="s">
        <v>486</v>
      </c>
      <c r="C27" s="604">
        <v>0.125</v>
      </c>
      <c r="D27" s="573" t="s">
        <v>436</v>
      </c>
      <c r="E27" s="605">
        <v>0.21</v>
      </c>
      <c r="F27" s="204"/>
      <c r="G27" s="204"/>
      <c r="H27" s="204"/>
    </row>
    <row r="28" spans="1:13" ht="15" customHeight="1">
      <c r="A28" s="110"/>
      <c r="B28" s="574" t="s">
        <v>505</v>
      </c>
      <c r="C28" s="606">
        <v>0.25</v>
      </c>
      <c r="D28" s="573"/>
      <c r="F28" s="204"/>
      <c r="G28" s="204"/>
      <c r="H28" s="204"/>
    </row>
    <row r="29" spans="1:13" ht="10.5" customHeight="1">
      <c r="A29" s="110"/>
      <c r="B29" s="607" t="s">
        <v>58</v>
      </c>
      <c r="C29" s="608"/>
      <c r="D29" s="608"/>
      <c r="E29" s="609"/>
      <c r="F29" s="608"/>
      <c r="G29" s="608"/>
      <c r="H29" s="608"/>
    </row>
    <row r="30" spans="1:13">
      <c r="A30" s="110"/>
      <c r="B30" s="580" t="s">
        <v>488</v>
      </c>
      <c r="C30" s="581" t="s">
        <v>394</v>
      </c>
      <c r="D30" s="581" t="s">
        <v>506</v>
      </c>
      <c r="E30" s="582" t="s">
        <v>490</v>
      </c>
      <c r="F30" s="583" t="s">
        <v>487</v>
      </c>
      <c r="G30" s="584" t="s">
        <v>492</v>
      </c>
      <c r="H30" s="585" t="s">
        <v>493</v>
      </c>
    </row>
    <row r="31" spans="1:13">
      <c r="A31" s="110"/>
      <c r="B31" s="610"/>
      <c r="C31" s="611" t="s">
        <v>494</v>
      </c>
      <c r="D31" s="611" t="s">
        <v>495</v>
      </c>
      <c r="E31" s="612" t="s">
        <v>496</v>
      </c>
      <c r="F31" s="613">
        <v>0.25</v>
      </c>
      <c r="G31" s="614" t="s">
        <v>498</v>
      </c>
      <c r="H31" s="615" t="s">
        <v>498</v>
      </c>
    </row>
    <row r="32" spans="1:13">
      <c r="A32" s="110"/>
      <c r="B32" s="592" t="s">
        <v>499</v>
      </c>
      <c r="C32" s="593">
        <v>750</v>
      </c>
      <c r="D32" s="593">
        <v>20</v>
      </c>
      <c r="E32" s="594">
        <f t="shared" ref="E32:E37" si="0">D32*$C$27</f>
        <v>2.5</v>
      </c>
      <c r="F32" s="594">
        <f t="shared" ref="F32:F37" si="1">E32*$C$28</f>
        <v>0.625</v>
      </c>
      <c r="G32" s="594">
        <f t="shared" ref="G32:G37" si="2">E32+F32</f>
        <v>3.125</v>
      </c>
      <c r="H32" s="594">
        <f>C32*G32</f>
        <v>2343.75</v>
      </c>
    </row>
    <row r="33" spans="1:8">
      <c r="A33" s="110"/>
      <c r="B33" s="592" t="s">
        <v>500</v>
      </c>
      <c r="C33" s="596">
        <v>600</v>
      </c>
      <c r="D33" s="596">
        <v>30</v>
      </c>
      <c r="E33" s="597">
        <f t="shared" si="0"/>
        <v>3.75</v>
      </c>
      <c r="F33" s="597">
        <f t="shared" si="1"/>
        <v>0.9375</v>
      </c>
      <c r="G33" s="597">
        <f t="shared" si="2"/>
        <v>4.6875</v>
      </c>
      <c r="H33" s="597">
        <f t="shared" ref="H33:H37" si="3">C33*G33</f>
        <v>2812.5</v>
      </c>
    </row>
    <row r="34" spans="1:8" s="17" customFormat="1">
      <c r="A34" s="110"/>
      <c r="B34" s="592" t="s">
        <v>501</v>
      </c>
      <c r="C34" s="596">
        <v>800</v>
      </c>
      <c r="D34" s="596">
        <v>25</v>
      </c>
      <c r="E34" s="597">
        <f t="shared" si="0"/>
        <v>3.125</v>
      </c>
      <c r="F34" s="597">
        <f t="shared" si="1"/>
        <v>0.78125</v>
      </c>
      <c r="G34" s="597">
        <f t="shared" si="2"/>
        <v>3.90625</v>
      </c>
      <c r="H34" s="597">
        <f t="shared" si="3"/>
        <v>3125</v>
      </c>
    </row>
    <row r="35" spans="1:8" s="17" customFormat="1">
      <c r="A35" s="110"/>
      <c r="B35" s="592" t="s">
        <v>502</v>
      </c>
      <c r="C35" s="596">
        <v>1000</v>
      </c>
      <c r="D35" s="596">
        <v>18</v>
      </c>
      <c r="E35" s="597">
        <f t="shared" si="0"/>
        <v>2.25</v>
      </c>
      <c r="F35" s="597">
        <f t="shared" si="1"/>
        <v>0.5625</v>
      </c>
      <c r="G35" s="597">
        <f t="shared" si="2"/>
        <v>2.8125</v>
      </c>
      <c r="H35" s="597">
        <f t="shared" si="3"/>
        <v>2812.5</v>
      </c>
    </row>
    <row r="36" spans="1:8" s="17" customFormat="1">
      <c r="A36" s="110"/>
      <c r="B36" s="592" t="s">
        <v>503</v>
      </c>
      <c r="C36" s="596">
        <v>1500</v>
      </c>
      <c r="D36" s="596">
        <v>21</v>
      </c>
      <c r="E36" s="597">
        <f t="shared" si="0"/>
        <v>2.625</v>
      </c>
      <c r="F36" s="597">
        <f t="shared" si="1"/>
        <v>0.65625</v>
      </c>
      <c r="G36" s="597">
        <f t="shared" si="2"/>
        <v>3.28125</v>
      </c>
      <c r="H36" s="597">
        <f t="shared" si="3"/>
        <v>4921.875</v>
      </c>
    </row>
    <row r="37" spans="1:8" s="17" customFormat="1">
      <c r="A37" s="110"/>
      <c r="B37" s="592" t="s">
        <v>504</v>
      </c>
      <c r="C37" s="599">
        <v>1250</v>
      </c>
      <c r="D37" s="599">
        <v>16</v>
      </c>
      <c r="E37" s="597">
        <f t="shared" si="0"/>
        <v>2</v>
      </c>
      <c r="F37" s="597">
        <f t="shared" si="1"/>
        <v>0.5</v>
      </c>
      <c r="G37" s="597">
        <f t="shared" si="2"/>
        <v>2.5</v>
      </c>
      <c r="H37" s="597">
        <f t="shared" si="3"/>
        <v>3125</v>
      </c>
    </row>
    <row r="38" spans="1:8" s="17" customFormat="1">
      <c r="A38" s="110"/>
      <c r="B38" s="616" t="s">
        <v>507</v>
      </c>
      <c r="C38" s="601"/>
      <c r="D38" s="601"/>
      <c r="E38" s="601"/>
      <c r="F38" s="601"/>
      <c r="G38" s="601"/>
      <c r="H38" s="601">
        <f>SUM(H32:H37)</f>
        <v>19140.625</v>
      </c>
    </row>
    <row r="39" spans="1:8" s="17" customFormat="1">
      <c r="A39" s="110"/>
      <c r="B39" s="573"/>
      <c r="C39" s="573"/>
      <c r="D39" s="573"/>
      <c r="E39" s="573"/>
      <c r="F39" s="573"/>
      <c r="G39" s="573"/>
      <c r="H39" s="573"/>
    </row>
    <row r="40" spans="1:8" s="17" customFormat="1">
      <c r="A40" s="617" t="s">
        <v>508</v>
      </c>
      <c r="B40" s="110"/>
      <c r="C40" s="22"/>
      <c r="D40" s="22"/>
      <c r="E40" s="22"/>
      <c r="F40" s="22"/>
      <c r="G40" s="22"/>
      <c r="H40" s="22"/>
    </row>
    <row r="41" spans="1:8" s="17" customFormat="1">
      <c r="A41" s="618" t="s">
        <v>509</v>
      </c>
      <c r="B41" s="110"/>
      <c r="C41" s="619"/>
      <c r="D41" s="619"/>
      <c r="E41" s="619"/>
      <c r="F41" s="619"/>
      <c r="G41" s="619"/>
      <c r="H41" s="619"/>
    </row>
  </sheetData>
  <mergeCells count="2">
    <mergeCell ref="A1:H1"/>
    <mergeCell ref="D14:H14"/>
  </mergeCells>
  <printOptions horizontalCentered="1"/>
  <pageMargins left="0.19685039370078741" right="0.19685039370078741" top="0.98425196850393704" bottom="0.78740157480314965" header="0.51181102362204722" footer="0.51181102362204722"/>
  <pageSetup paperSize="9" scale="92" orientation="portrait" blackAndWhite="1" horizontalDpi="4294967293" verticalDpi="4294967293" r:id="rId1"/>
  <headerFooter scaleWithDoc="0">
    <oddHeader>&amp;C&amp;20Basiscursus Excel &amp;R&amp;G</oddHeader>
    <oddFooter>&amp;L® computraining&amp;R&amp;D</oddFooter>
    <firstHeader>&amp;L&amp;P&amp;C&amp;24Basiscursus Excel 2010</firstHeader>
    <firstFooter>&amp;L® computraining&amp;R&amp;D</firstFooter>
  </headerFooter>
  <rowBreaks count="1" manualBreakCount="1">
    <brk id="41" max="10" man="1"/>
  </rowBreaks>
  <drawing r:id="rId2"/>
  <legacyDrawing r:id="rId3"/>
  <legacyDrawingHF r:id="rId4"/>
  <oleObjects>
    <mc:AlternateContent xmlns:mc="http://schemas.openxmlformats.org/markup-compatibility/2006">
      <mc:Choice Requires="x14">
        <oleObject progId="PBrush" shapeId="18433" r:id="rId5">
          <objectPr defaultSize="0" autoPict="0" r:id="rId6">
            <anchor moveWithCells="1" sizeWithCells="1">
              <from>
                <xdr:col>3</xdr:col>
                <xdr:colOff>180975</xdr:colOff>
                <xdr:row>1</xdr:row>
                <xdr:rowOff>28575</xdr:rowOff>
              </from>
              <to>
                <xdr:col>3</xdr:col>
                <xdr:colOff>180975</xdr:colOff>
                <xdr:row>1</xdr:row>
                <xdr:rowOff>28575</xdr:rowOff>
              </to>
            </anchor>
          </objectPr>
        </oleObject>
      </mc:Choice>
      <mc:Fallback>
        <oleObject progId="PBrush" shapeId="18433" r:id="rId5"/>
      </mc:Fallback>
    </mc:AlternateContent>
    <mc:AlternateContent xmlns:mc="http://schemas.openxmlformats.org/markup-compatibility/2006">
      <mc:Choice Requires="x14">
        <oleObject progId="PBrush" shapeId="18434" r:id="rId7">
          <objectPr defaultSize="0" autoPict="0" r:id="rId6">
            <anchor moveWithCells="1" sizeWithCells="1">
              <from>
                <xdr:col>3</xdr:col>
                <xdr:colOff>180975</xdr:colOff>
                <xdr:row>1</xdr:row>
                <xdr:rowOff>28575</xdr:rowOff>
              </from>
              <to>
                <xdr:col>3</xdr:col>
                <xdr:colOff>180975</xdr:colOff>
                <xdr:row>1</xdr:row>
                <xdr:rowOff>28575</xdr:rowOff>
              </to>
            </anchor>
          </objectPr>
        </oleObject>
      </mc:Choice>
      <mc:Fallback>
        <oleObject progId="PBrush" shapeId="18434" r:id="rId7"/>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46"/>
  <sheetViews>
    <sheetView showGridLines="0" zoomScaleNormal="100" zoomScaleSheetLayoutView="100" workbookViewId="0">
      <selection activeCell="L1" sqref="L1"/>
    </sheetView>
  </sheetViews>
  <sheetFormatPr defaultColWidth="9.140625" defaultRowHeight="15"/>
  <cols>
    <col min="1" max="1" width="2.85546875" style="140" customWidth="1"/>
    <col min="2" max="2" width="9.140625" style="9"/>
    <col min="3" max="9" width="9.85546875" style="9" customWidth="1"/>
    <col min="10" max="10" width="10.85546875" style="9" customWidth="1"/>
    <col min="11" max="11" width="10.140625" style="9" customWidth="1"/>
    <col min="12" max="19" width="9.140625" style="14"/>
    <col min="20" max="16384" width="9.140625" style="9"/>
  </cols>
  <sheetData>
    <row r="1" spans="1:249" s="17" customFormat="1" ht="30.75" customHeight="1" thickBot="1">
      <c r="A1" s="13" t="s">
        <v>510</v>
      </c>
      <c r="B1" s="13"/>
      <c r="C1" s="13"/>
      <c r="D1" s="13"/>
      <c r="E1" s="13"/>
      <c r="F1" s="13"/>
      <c r="G1" s="13"/>
      <c r="H1" s="13"/>
      <c r="I1" s="13"/>
      <c r="J1" s="13"/>
      <c r="K1" s="13"/>
    </row>
    <row r="2" spans="1:249" s="36" customFormat="1" ht="19.5" thickTop="1">
      <c r="A2" s="143"/>
      <c r="B2" s="15" t="s">
        <v>511</v>
      </c>
      <c r="C2" s="111"/>
      <c r="D2" s="111"/>
      <c r="E2" s="111"/>
      <c r="F2" s="111"/>
      <c r="G2" s="119"/>
      <c r="H2" s="119"/>
      <c r="I2" s="119"/>
      <c r="J2" s="119"/>
      <c r="K2" s="119"/>
      <c r="L2" s="182"/>
      <c r="M2" s="182"/>
      <c r="N2" s="182"/>
      <c r="O2" s="182"/>
      <c r="P2" s="182"/>
      <c r="Q2" s="182"/>
      <c r="R2" s="182"/>
      <c r="S2" s="182"/>
    </row>
    <row r="3" spans="1:249" s="36" customFormat="1" ht="15" customHeight="1">
      <c r="A3" s="483">
        <v>1</v>
      </c>
      <c r="B3" s="483" t="s">
        <v>512</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row>
    <row r="4" spans="1:249" s="36" customFormat="1" ht="15" customHeight="1">
      <c r="A4" s="483">
        <v>2</v>
      </c>
      <c r="B4" s="483" t="s">
        <v>513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c r="FO4" s="185"/>
      <c r="FP4" s="185"/>
      <c r="FQ4" s="185"/>
      <c r="FR4" s="185"/>
      <c r="FS4" s="185"/>
      <c r="FT4" s="185"/>
      <c r="FU4" s="185"/>
      <c r="FV4" s="185"/>
      <c r="FW4" s="185"/>
      <c r="FX4" s="185"/>
      <c r="FY4" s="185"/>
      <c r="FZ4" s="185"/>
      <c r="GA4" s="185"/>
      <c r="GB4" s="185"/>
      <c r="GC4" s="185"/>
      <c r="GD4" s="185"/>
      <c r="GE4" s="185"/>
      <c r="GF4" s="185"/>
      <c r="GG4" s="185"/>
      <c r="GH4" s="185"/>
      <c r="GI4" s="185"/>
      <c r="GJ4" s="185"/>
      <c r="GK4" s="185"/>
      <c r="GL4" s="185"/>
      <c r="GM4" s="185"/>
      <c r="GN4" s="185"/>
      <c r="GO4" s="185"/>
      <c r="GP4" s="185"/>
      <c r="GQ4" s="185"/>
      <c r="GR4" s="185"/>
      <c r="GS4" s="185"/>
      <c r="GT4" s="185"/>
      <c r="GU4" s="185"/>
      <c r="GV4" s="185"/>
      <c r="GW4" s="185"/>
      <c r="GX4" s="185"/>
      <c r="GY4" s="185"/>
      <c r="GZ4" s="185"/>
      <c r="HA4" s="185"/>
      <c r="HB4" s="185"/>
      <c r="HC4" s="185"/>
      <c r="HD4" s="185"/>
      <c r="HE4" s="185"/>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85"/>
    </row>
    <row r="5" spans="1:249" s="186" customFormat="1" ht="15" customHeight="1">
      <c r="A5" s="483">
        <v>3</v>
      </c>
      <c r="B5" s="483" t="s">
        <v>514</v>
      </c>
      <c r="C5" s="40"/>
      <c r="D5" s="40"/>
      <c r="E5" s="40"/>
      <c r="F5" s="40"/>
      <c r="G5" s="40"/>
      <c r="H5" s="40"/>
      <c r="I5" s="40"/>
      <c r="J5" s="40"/>
      <c r="L5" s="18"/>
      <c r="M5" s="18"/>
      <c r="N5" s="18"/>
      <c r="O5" s="18"/>
      <c r="P5" s="18"/>
      <c r="Q5" s="18"/>
      <c r="R5" s="18"/>
      <c r="S5" s="18"/>
    </row>
    <row r="6" spans="1:249" s="186" customFormat="1" ht="15" customHeight="1">
      <c r="A6" s="483">
        <v>4</v>
      </c>
      <c r="B6" s="110" t="s">
        <v>515</v>
      </c>
      <c r="C6" s="40"/>
      <c r="D6" s="40"/>
      <c r="E6" s="40"/>
      <c r="F6" s="40"/>
      <c r="G6" s="40"/>
      <c r="H6" s="40"/>
      <c r="I6" s="40"/>
      <c r="J6" s="40"/>
      <c r="L6" s="18"/>
      <c r="M6" s="18"/>
      <c r="N6" s="18"/>
      <c r="O6" s="18"/>
      <c r="P6" s="18"/>
      <c r="Q6" s="18"/>
      <c r="R6" s="18"/>
      <c r="S6" s="18"/>
    </row>
    <row r="7" spans="1:249" ht="15" customHeight="1">
      <c r="A7" s="483">
        <v>5</v>
      </c>
      <c r="B7" s="17" t="s">
        <v>516</v>
      </c>
      <c r="C7" s="40"/>
      <c r="D7" s="40"/>
      <c r="E7" s="40"/>
      <c r="F7" s="40"/>
      <c r="G7" s="40"/>
      <c r="H7" s="40"/>
      <c r="I7" s="40"/>
      <c r="J7" s="40"/>
      <c r="K7" s="186"/>
    </row>
    <row r="8" spans="1:249" s="40" customFormat="1" ht="15" customHeight="1">
      <c r="A8" s="483">
        <v>6</v>
      </c>
      <c r="B8" s="17" t="s">
        <v>517</v>
      </c>
      <c r="C8" s="43"/>
      <c r="D8" s="184"/>
      <c r="E8" s="43"/>
      <c r="F8" s="184"/>
      <c r="G8" s="184"/>
      <c r="H8" s="184"/>
      <c r="K8" s="41"/>
    </row>
    <row r="9" spans="1:249" s="40" customFormat="1" ht="15" customHeight="1">
      <c r="A9" s="483">
        <v>7</v>
      </c>
      <c r="B9" s="17" t="s">
        <v>518</v>
      </c>
      <c r="C9" s="43"/>
      <c r="D9" s="184"/>
      <c r="E9" s="43"/>
      <c r="F9" s="184"/>
      <c r="G9" s="184"/>
      <c r="H9" s="184"/>
      <c r="K9" s="41"/>
    </row>
    <row r="10" spans="1:249" s="40" customFormat="1" ht="15" customHeight="1" thickBot="1">
      <c r="A10" s="185"/>
      <c r="C10" s="43"/>
      <c r="D10" s="620" t="s">
        <v>51</v>
      </c>
      <c r="E10" s="620"/>
      <c r="F10" s="620"/>
      <c r="G10" s="620"/>
      <c r="H10" s="620"/>
      <c r="K10" s="41"/>
    </row>
    <row r="11" spans="1:249" ht="26.25" thickBot="1">
      <c r="B11" s="621"/>
      <c r="D11" s="622" t="s">
        <v>519</v>
      </c>
      <c r="E11" s="623"/>
      <c r="F11" s="623"/>
      <c r="G11" s="623"/>
      <c r="H11" s="624"/>
      <c r="I11" s="625"/>
      <c r="J11" s="625"/>
    </row>
    <row r="12" spans="1:249">
      <c r="C12" s="626" t="s">
        <v>520</v>
      </c>
      <c r="D12" s="627" t="s">
        <v>521</v>
      </c>
      <c r="E12" s="627" t="s">
        <v>522</v>
      </c>
      <c r="F12" s="627" t="s">
        <v>523</v>
      </c>
      <c r="G12" s="627" t="s">
        <v>524</v>
      </c>
      <c r="H12" s="628" t="s">
        <v>525</v>
      </c>
      <c r="I12" s="629" t="s">
        <v>526</v>
      </c>
      <c r="J12" s="625"/>
      <c r="K12" s="186"/>
    </row>
    <row r="13" spans="1:249">
      <c r="C13" s="630">
        <v>180</v>
      </c>
      <c r="D13" s="631">
        <v>175</v>
      </c>
      <c r="E13" s="631">
        <v>155</v>
      </c>
      <c r="F13" s="631">
        <v>145</v>
      </c>
      <c r="G13" s="631">
        <v>265</v>
      </c>
      <c r="H13" s="631">
        <v>275</v>
      </c>
      <c r="I13" s="632">
        <v>235</v>
      </c>
      <c r="J13"/>
      <c r="K13" s="186"/>
    </row>
    <row r="14" spans="1:249">
      <c r="C14" s="633">
        <v>5</v>
      </c>
      <c r="D14" s="634">
        <v>15</v>
      </c>
      <c r="E14" s="634">
        <v>5</v>
      </c>
      <c r="F14" s="634">
        <v>0</v>
      </c>
      <c r="G14" s="634">
        <v>10</v>
      </c>
      <c r="H14" s="634">
        <v>15</v>
      </c>
      <c r="I14" s="635">
        <v>15</v>
      </c>
      <c r="J14"/>
      <c r="K14" s="186"/>
    </row>
    <row r="15" spans="1:249" ht="18.75">
      <c r="C15" s="633">
        <v>28.7</v>
      </c>
      <c r="D15" s="634">
        <v>24.6</v>
      </c>
      <c r="E15" s="634">
        <v>32.799999999999997</v>
      </c>
      <c r="F15" s="634">
        <v>32.799999999999997</v>
      </c>
      <c r="G15" s="634">
        <v>36.9</v>
      </c>
      <c r="H15" s="634">
        <v>32.799999999999997</v>
      </c>
      <c r="I15" s="635">
        <v>28.7</v>
      </c>
      <c r="J15"/>
      <c r="K15" s="182"/>
    </row>
    <row r="16" spans="1:249" ht="18.75">
      <c r="C16" s="633">
        <v>49.5</v>
      </c>
      <c r="D16" s="634">
        <v>40.5</v>
      </c>
      <c r="E16" s="634">
        <v>36</v>
      </c>
      <c r="F16" s="634">
        <v>32.5</v>
      </c>
      <c r="G16" s="634">
        <v>45</v>
      </c>
      <c r="H16" s="634">
        <v>49.5</v>
      </c>
      <c r="I16" s="635">
        <v>36</v>
      </c>
      <c r="J16"/>
      <c r="K16" s="182"/>
    </row>
    <row r="17" spans="1:19" ht="19.5" thickBot="1">
      <c r="C17" s="636">
        <v>10.5</v>
      </c>
      <c r="D17" s="637">
        <v>14</v>
      </c>
      <c r="E17" s="637">
        <v>14</v>
      </c>
      <c r="F17" s="637">
        <v>10.5</v>
      </c>
      <c r="G17" s="637">
        <v>17.5</v>
      </c>
      <c r="H17" s="637">
        <v>17.5</v>
      </c>
      <c r="I17" s="638">
        <v>7</v>
      </c>
      <c r="J17"/>
      <c r="K17" s="182"/>
    </row>
    <row r="18" spans="1:19" ht="19.5" thickTop="1">
      <c r="C18" s="639"/>
      <c r="D18" s="639"/>
      <c r="E18" s="639"/>
      <c r="F18" s="639"/>
      <c r="G18" s="639"/>
      <c r="H18" s="639"/>
      <c r="I18" s="639"/>
      <c r="J18"/>
      <c r="K18" s="112"/>
    </row>
    <row r="19" spans="1:19" ht="21" customHeight="1" thickBot="1">
      <c r="B19" s="640" t="s">
        <v>527</v>
      </c>
      <c r="C19" s="640"/>
      <c r="D19" s="641"/>
      <c r="E19" s="640" t="s">
        <v>528</v>
      </c>
      <c r="F19" s="640"/>
      <c r="G19" s="641"/>
      <c r="H19" s="640" t="s">
        <v>529</v>
      </c>
      <c r="I19" s="640"/>
      <c r="J19"/>
      <c r="K19" s="112"/>
    </row>
    <row r="20" spans="1:19" ht="18.75">
      <c r="B20" s="642" t="s">
        <v>530</v>
      </c>
      <c r="C20" s="629" t="s">
        <v>531</v>
      </c>
      <c r="D20" s="643"/>
      <c r="E20" s="642" t="s">
        <v>532</v>
      </c>
      <c r="F20" s="629" t="s">
        <v>533</v>
      </c>
      <c r="H20" s="642" t="s">
        <v>534</v>
      </c>
      <c r="I20" s="629" t="s">
        <v>535</v>
      </c>
      <c r="J20" s="644" t="s">
        <v>536</v>
      </c>
      <c r="K20" s="645"/>
    </row>
    <row r="21" spans="1:19">
      <c r="B21" s="630">
        <v>275</v>
      </c>
      <c r="C21" s="632">
        <v>235</v>
      </c>
      <c r="D21"/>
      <c r="E21" s="630">
        <v>175</v>
      </c>
      <c r="F21" s="632">
        <v>155</v>
      </c>
      <c r="H21" s="630">
        <v>265</v>
      </c>
      <c r="I21" s="632">
        <v>275</v>
      </c>
      <c r="J21" s="646" t="s">
        <v>537</v>
      </c>
      <c r="K21" s="647"/>
    </row>
    <row r="22" spans="1:19">
      <c r="B22" s="633">
        <v>15</v>
      </c>
      <c r="C22" s="635">
        <v>15</v>
      </c>
      <c r="D22"/>
      <c r="E22" s="633">
        <v>15</v>
      </c>
      <c r="F22" s="635">
        <v>5</v>
      </c>
      <c r="H22" s="633">
        <v>10</v>
      </c>
      <c r="I22" s="635">
        <v>15</v>
      </c>
      <c r="J22" s="646" t="s">
        <v>538</v>
      </c>
      <c r="K22" s="647"/>
    </row>
    <row r="23" spans="1:19">
      <c r="B23" s="633">
        <v>71.5</v>
      </c>
      <c r="C23" s="635">
        <v>61.1</v>
      </c>
      <c r="D23"/>
      <c r="E23" s="633">
        <v>45.5</v>
      </c>
      <c r="F23" s="635">
        <v>40.299999999999997</v>
      </c>
      <c r="H23" s="633">
        <v>68.900000000000006</v>
      </c>
      <c r="I23" s="635">
        <v>71.5</v>
      </c>
    </row>
    <row r="24" spans="1:19">
      <c r="B24" s="633">
        <v>32.799999999999997</v>
      </c>
      <c r="C24" s="635">
        <v>28.7</v>
      </c>
      <c r="D24"/>
      <c r="E24" s="633">
        <v>24.6</v>
      </c>
      <c r="F24" s="635">
        <v>32.799999999999997</v>
      </c>
      <c r="H24" s="633">
        <v>36.9</v>
      </c>
      <c r="I24" s="635">
        <v>32.799999999999997</v>
      </c>
    </row>
    <row r="25" spans="1:19">
      <c r="B25" s="633">
        <v>49.5</v>
      </c>
      <c r="C25" s="635">
        <v>36</v>
      </c>
      <c r="D25"/>
      <c r="E25" s="633">
        <v>40.5</v>
      </c>
      <c r="F25" s="635">
        <v>36</v>
      </c>
      <c r="H25" s="633">
        <v>45</v>
      </c>
      <c r="I25" s="635">
        <v>49.5</v>
      </c>
    </row>
    <row r="26" spans="1:19" ht="15.75" thickBot="1">
      <c r="B26" s="636">
        <v>17.5</v>
      </c>
      <c r="C26" s="638">
        <v>7</v>
      </c>
      <c r="D26"/>
      <c r="E26" s="636">
        <v>14</v>
      </c>
      <c r="F26" s="638">
        <v>14</v>
      </c>
      <c r="H26" s="636">
        <v>17.5</v>
      </c>
      <c r="I26" s="638">
        <v>17.5</v>
      </c>
    </row>
    <row r="27" spans="1:19" ht="15.75" thickTop="1">
      <c r="B27" s="648" t="s">
        <v>539</v>
      </c>
      <c r="C27" s="648"/>
      <c r="D27" s="649"/>
      <c r="E27"/>
      <c r="F27" s="648" t="s">
        <v>358</v>
      </c>
      <c r="G27" s="650"/>
      <c r="H27" s="648"/>
      <c r="I27" s="648"/>
      <c r="J27" s="649"/>
    </row>
    <row r="28" spans="1:19" s="131" customFormat="1" ht="15.75" thickBot="1">
      <c r="A28" s="651"/>
      <c r="B28" s="652"/>
      <c r="C28" s="653"/>
      <c r="D28" s="653"/>
      <c r="E28" s="654"/>
      <c r="F28" s="655"/>
      <c r="G28" s="653"/>
      <c r="H28" s="653"/>
      <c r="I28" s="653"/>
      <c r="J28" s="653"/>
      <c r="K28" s="656"/>
      <c r="L28" s="19"/>
      <c r="M28" s="19"/>
      <c r="N28" s="19"/>
      <c r="O28" s="19"/>
      <c r="P28" s="19"/>
      <c r="Q28" s="19"/>
      <c r="R28" s="19"/>
      <c r="S28" s="19"/>
    </row>
    <row r="29" spans="1:19" ht="17.25" thickTop="1" thickBot="1">
      <c r="B29" s="45"/>
      <c r="C29" s="45"/>
      <c r="D29" s="657" t="s">
        <v>58</v>
      </c>
      <c r="E29" s="657"/>
      <c r="F29" s="657"/>
      <c r="G29" s="657"/>
      <c r="H29" s="657"/>
      <c r="I29" s="45"/>
      <c r="K29" s="202"/>
    </row>
    <row r="30" spans="1:19" ht="26.25" thickBot="1">
      <c r="C30" s="621"/>
      <c r="D30" s="622" t="s">
        <v>519</v>
      </c>
      <c r="E30" s="623"/>
      <c r="F30" s="623"/>
      <c r="G30" s="623"/>
      <c r="H30" s="624"/>
      <c r="I30" s="621"/>
      <c r="J30"/>
    </row>
    <row r="31" spans="1:19">
      <c r="C31" s="626" t="s">
        <v>520</v>
      </c>
      <c r="D31" s="627" t="s">
        <v>521</v>
      </c>
      <c r="E31" s="627" t="s">
        <v>522</v>
      </c>
      <c r="F31" s="627" t="s">
        <v>523</v>
      </c>
      <c r="G31" s="627" t="s">
        <v>524</v>
      </c>
      <c r="H31" s="658" t="s">
        <v>525</v>
      </c>
      <c r="I31" s="659" t="s">
        <v>526</v>
      </c>
      <c r="J31"/>
      <c r="K31" s="186"/>
    </row>
    <row r="32" spans="1:19">
      <c r="C32" s="630">
        <v>180</v>
      </c>
      <c r="D32" s="631">
        <v>175</v>
      </c>
      <c r="E32" s="631">
        <v>155</v>
      </c>
      <c r="F32" s="631">
        <v>145</v>
      </c>
      <c r="G32" s="631">
        <v>265</v>
      </c>
      <c r="H32" s="631">
        <v>275</v>
      </c>
      <c r="I32" s="632">
        <v>235</v>
      </c>
      <c r="J32"/>
      <c r="K32" s="186"/>
    </row>
    <row r="33" spans="2:11">
      <c r="C33" s="633">
        <v>5</v>
      </c>
      <c r="D33" s="634">
        <v>15</v>
      </c>
      <c r="E33" s="634">
        <v>5</v>
      </c>
      <c r="F33" s="634">
        <v>0</v>
      </c>
      <c r="G33" s="634">
        <v>10</v>
      </c>
      <c r="H33" s="634">
        <v>15</v>
      </c>
      <c r="I33" s="635">
        <v>15</v>
      </c>
      <c r="J33"/>
      <c r="K33" s="186"/>
    </row>
    <row r="34" spans="2:11" ht="18.75">
      <c r="C34" s="633">
        <v>28.7</v>
      </c>
      <c r="D34" s="634">
        <v>24.6</v>
      </c>
      <c r="E34" s="634">
        <v>32.799999999999997</v>
      </c>
      <c r="F34" s="634">
        <v>32.799999999999997</v>
      </c>
      <c r="G34" s="634">
        <v>36.9</v>
      </c>
      <c r="H34" s="634">
        <v>32.799999999999997</v>
      </c>
      <c r="I34" s="635">
        <v>28.7</v>
      </c>
      <c r="J34"/>
      <c r="K34" s="182"/>
    </row>
    <row r="35" spans="2:11" ht="18.75">
      <c r="C35" s="633">
        <v>49.5</v>
      </c>
      <c r="D35" s="634">
        <v>40.5</v>
      </c>
      <c r="E35" s="634">
        <v>36</v>
      </c>
      <c r="F35" s="634">
        <v>32.5</v>
      </c>
      <c r="G35" s="634">
        <v>45</v>
      </c>
      <c r="H35" s="634">
        <v>49.5</v>
      </c>
      <c r="I35" s="635">
        <v>36</v>
      </c>
      <c r="J35"/>
      <c r="K35" s="182"/>
    </row>
    <row r="36" spans="2:11" ht="19.5" thickBot="1">
      <c r="C36" s="636">
        <v>10.5</v>
      </c>
      <c r="D36" s="637">
        <v>14</v>
      </c>
      <c r="E36" s="637">
        <v>14</v>
      </c>
      <c r="F36" s="637">
        <v>10.5</v>
      </c>
      <c r="G36" s="637">
        <v>17.5</v>
      </c>
      <c r="H36" s="637">
        <v>17.5</v>
      </c>
      <c r="I36" s="638">
        <v>7</v>
      </c>
      <c r="J36"/>
      <c r="K36" s="182"/>
    </row>
    <row r="37" spans="2:11" ht="19.5" thickTop="1">
      <c r="C37" s="660">
        <f t="shared" ref="C37:I37" si="0">SUM(C32:C36)</f>
        <v>273.7</v>
      </c>
      <c r="D37" s="660">
        <f t="shared" si="0"/>
        <v>269.10000000000002</v>
      </c>
      <c r="E37" s="660">
        <f t="shared" si="0"/>
        <v>242.8</v>
      </c>
      <c r="F37" s="660">
        <f t="shared" si="0"/>
        <v>220.8</v>
      </c>
      <c r="G37" s="660">
        <f t="shared" si="0"/>
        <v>374.4</v>
      </c>
      <c r="H37" s="660">
        <f t="shared" si="0"/>
        <v>389.8</v>
      </c>
      <c r="I37" s="660">
        <f t="shared" si="0"/>
        <v>321.7</v>
      </c>
      <c r="K37" s="112"/>
    </row>
    <row r="38" spans="2:11" ht="23.25" customHeight="1" thickBot="1">
      <c r="B38" s="661" t="s">
        <v>540</v>
      </c>
      <c r="C38" s="661"/>
      <c r="D38" s="661"/>
      <c r="E38" s="661"/>
      <c r="F38" s="661"/>
      <c r="G38" s="661"/>
      <c r="H38" s="661"/>
      <c r="I38" s="661"/>
      <c r="J38"/>
      <c r="K38" s="112"/>
    </row>
    <row r="39" spans="2:11" ht="18.75">
      <c r="B39" s="642" t="s">
        <v>530</v>
      </c>
      <c r="C39" s="629" t="s">
        <v>531</v>
      </c>
      <c r="D39" s="643"/>
      <c r="E39" s="642" t="s">
        <v>532</v>
      </c>
      <c r="F39" s="629" t="s">
        <v>533</v>
      </c>
      <c r="H39" s="642" t="s">
        <v>534</v>
      </c>
      <c r="I39" s="629" t="s">
        <v>535</v>
      </c>
      <c r="J39" s="644" t="s">
        <v>536</v>
      </c>
      <c r="K39" s="645"/>
    </row>
    <row r="40" spans="2:11">
      <c r="B40" s="630">
        <v>275</v>
      </c>
      <c r="C40" s="632">
        <v>235</v>
      </c>
      <c r="D40"/>
      <c r="E40" s="630">
        <v>175</v>
      </c>
      <c r="F40" s="632">
        <v>155</v>
      </c>
      <c r="H40" s="630">
        <v>265</v>
      </c>
      <c r="I40" s="632">
        <v>275</v>
      </c>
      <c r="J40" s="646" t="s">
        <v>537</v>
      </c>
      <c r="K40" s="647">
        <f>SUM(C37:I37)</f>
        <v>2092.2999999999997</v>
      </c>
    </row>
    <row r="41" spans="2:11">
      <c r="B41" s="633">
        <v>15</v>
      </c>
      <c r="C41" s="635">
        <v>15</v>
      </c>
      <c r="D41"/>
      <c r="E41" s="633">
        <v>15</v>
      </c>
      <c r="F41" s="635">
        <v>5</v>
      </c>
      <c r="H41" s="633">
        <v>10</v>
      </c>
      <c r="I41" s="635">
        <v>15</v>
      </c>
      <c r="J41" s="646" t="s">
        <v>538</v>
      </c>
      <c r="K41" s="647">
        <f>SUM(B40:C45,E40:F45,H40:I45)</f>
        <v>2346.4</v>
      </c>
    </row>
    <row r="42" spans="2:11">
      <c r="B42" s="633">
        <v>71.5</v>
      </c>
      <c r="C42" s="635">
        <v>61.1</v>
      </c>
      <c r="D42"/>
      <c r="E42" s="633">
        <v>45.5</v>
      </c>
      <c r="F42" s="635">
        <v>40.299999999999997</v>
      </c>
      <c r="H42" s="633">
        <v>68.900000000000006</v>
      </c>
      <c r="I42" s="635">
        <v>71.5</v>
      </c>
      <c r="K42"/>
    </row>
    <row r="43" spans="2:11">
      <c r="B43" s="633">
        <v>32.799999999999997</v>
      </c>
      <c r="C43" s="635">
        <v>28.7</v>
      </c>
      <c r="D43"/>
      <c r="E43" s="633">
        <v>24.6</v>
      </c>
      <c r="F43" s="635">
        <v>32.799999999999997</v>
      </c>
      <c r="H43" s="633">
        <v>36.9</v>
      </c>
      <c r="I43" s="635">
        <v>32.799999999999997</v>
      </c>
      <c r="K43"/>
    </row>
    <row r="44" spans="2:11">
      <c r="B44" s="633">
        <v>49.5</v>
      </c>
      <c r="C44" s="635">
        <v>36</v>
      </c>
      <c r="D44"/>
      <c r="E44" s="633">
        <v>40.5</v>
      </c>
      <c r="F44" s="635">
        <v>36</v>
      </c>
      <c r="H44" s="633">
        <v>45</v>
      </c>
      <c r="I44" s="635">
        <v>49.5</v>
      </c>
      <c r="K44"/>
    </row>
    <row r="45" spans="2:11" ht="15.75" thickBot="1">
      <c r="B45" s="636">
        <v>17.5</v>
      </c>
      <c r="C45" s="638">
        <v>7</v>
      </c>
      <c r="D45"/>
      <c r="E45" s="636">
        <v>14</v>
      </c>
      <c r="F45" s="638">
        <v>14</v>
      </c>
      <c r="H45" s="636">
        <v>17.5</v>
      </c>
      <c r="I45" s="638">
        <v>17.5</v>
      </c>
    </row>
    <row r="46" spans="2:11" ht="15.75" thickTop="1">
      <c r="B46" s="648" t="s">
        <v>539</v>
      </c>
      <c r="C46" s="648"/>
      <c r="D46" s="649">
        <f>SUM(B40:C45)</f>
        <v>844.1</v>
      </c>
      <c r="E46"/>
      <c r="F46" s="648" t="s">
        <v>358</v>
      </c>
      <c r="G46" s="649">
        <f>SUM(E40:F45)</f>
        <v>597.70000000000005</v>
      </c>
      <c r="H46" s="648"/>
      <c r="I46" s="648"/>
      <c r="J46" s="649">
        <f>SUM(H40:I45)</f>
        <v>904.59999999999991</v>
      </c>
    </row>
  </sheetData>
  <mergeCells count="11">
    <mergeCell ref="J20:K20"/>
    <mergeCell ref="D29:H29"/>
    <mergeCell ref="D30:H30"/>
    <mergeCell ref="B38:I38"/>
    <mergeCell ref="J39:K39"/>
    <mergeCell ref="A1:K1"/>
    <mergeCell ref="D10:H10"/>
    <mergeCell ref="D11:H11"/>
    <mergeCell ref="B19:C19"/>
    <mergeCell ref="E19:F19"/>
    <mergeCell ref="H19:I19"/>
  </mergeCells>
  <printOptions horizontalCentered="1"/>
  <pageMargins left="0.19685039370078741" right="0.19685039370078741" top="0.98425196850393704" bottom="0.78740157480314965" header="0.51181102362204722" footer="0.51181102362204722"/>
  <pageSetup paperSize="9" scale="92"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drawing r:id="rId2"/>
  <legacyDrawing r:id="rId3"/>
  <legacyDrawingHF r:id="rId4"/>
  <oleObjects>
    <mc:AlternateContent xmlns:mc="http://schemas.openxmlformats.org/markup-compatibility/2006">
      <mc:Choice Requires="x14">
        <oleObject progId="PBrush" shapeId="19457" r:id="rId5">
          <objectPr defaultSize="0" autoPict="0" r:id="rId6">
            <anchor moveWithCells="1" sizeWithCells="1">
              <from>
                <xdr:col>3</xdr:col>
                <xdr:colOff>561975</xdr:colOff>
                <xdr:row>10</xdr:row>
                <xdr:rowOff>180975</xdr:rowOff>
              </from>
              <to>
                <xdr:col>3</xdr:col>
                <xdr:colOff>561975</xdr:colOff>
                <xdr:row>10</xdr:row>
                <xdr:rowOff>180975</xdr:rowOff>
              </to>
            </anchor>
          </objectPr>
        </oleObject>
      </mc:Choice>
      <mc:Fallback>
        <oleObject progId="PBrush" shapeId="19457" r:id="rId5"/>
      </mc:Fallback>
    </mc:AlternateContent>
    <mc:AlternateContent xmlns:mc="http://schemas.openxmlformats.org/markup-compatibility/2006">
      <mc:Choice Requires="x14">
        <oleObject progId="PBrush" shapeId="19458" r:id="rId7">
          <objectPr defaultSize="0" autoPict="0" r:id="rId6">
            <anchor moveWithCells="1" sizeWithCells="1">
              <from>
                <xdr:col>3</xdr:col>
                <xdr:colOff>561975</xdr:colOff>
                <xdr:row>10</xdr:row>
                <xdr:rowOff>180975</xdr:rowOff>
              </from>
              <to>
                <xdr:col>3</xdr:col>
                <xdr:colOff>561975</xdr:colOff>
                <xdr:row>10</xdr:row>
                <xdr:rowOff>180975</xdr:rowOff>
              </to>
            </anchor>
          </objectPr>
        </oleObject>
      </mc:Choice>
      <mc:Fallback>
        <oleObject progId="PBrush" shapeId="19458" r:id="rId7"/>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showGridLines="0" zoomScaleSheetLayoutView="100" workbookViewId="0">
      <selection activeCell="K1" sqref="K1"/>
    </sheetView>
  </sheetViews>
  <sheetFormatPr defaultColWidth="9.140625" defaultRowHeight="15"/>
  <cols>
    <col min="1" max="1" width="3.140625" style="140" customWidth="1"/>
    <col min="2" max="2" width="20.85546875" style="9" customWidth="1"/>
    <col min="3" max="3" width="10" style="9" bestFit="1" customWidth="1"/>
    <col min="4" max="9" width="9.140625" style="9" customWidth="1"/>
    <col min="10" max="10" width="9.85546875" style="9" customWidth="1"/>
    <col min="11" max="16384" width="9.140625" style="9"/>
  </cols>
  <sheetData>
    <row r="1" spans="1:11" s="33" customFormat="1" ht="30.75" customHeight="1" thickBot="1">
      <c r="A1" s="662" t="s">
        <v>541</v>
      </c>
      <c r="B1" s="662"/>
      <c r="C1" s="662"/>
      <c r="D1" s="662"/>
      <c r="E1" s="662"/>
      <c r="F1" s="662"/>
      <c r="G1" s="662"/>
      <c r="H1" s="662"/>
      <c r="I1" s="662"/>
      <c r="J1" s="662"/>
      <c r="K1" s="663"/>
    </row>
    <row r="2" spans="1:11" s="36" customFormat="1" ht="19.5" thickTop="1">
      <c r="A2" s="15" t="s">
        <v>542</v>
      </c>
      <c r="B2" s="143"/>
      <c r="C2" s="143"/>
      <c r="D2" s="143"/>
      <c r="E2" s="111"/>
      <c r="F2" s="111"/>
      <c r="G2" s="111"/>
      <c r="H2" s="111"/>
      <c r="I2" s="119"/>
      <c r="J2" s="119"/>
    </row>
    <row r="3" spans="1:11" s="186" customFormat="1" ht="15.75">
      <c r="A3" s="38">
        <v>1</v>
      </c>
      <c r="B3" s="185" t="s">
        <v>543</v>
      </c>
      <c r="C3" s="40"/>
      <c r="D3" s="40"/>
      <c r="E3" s="40"/>
      <c r="F3" s="40"/>
      <c r="G3" s="40"/>
      <c r="H3" s="40"/>
      <c r="I3" s="40"/>
      <c r="J3" s="40"/>
    </row>
    <row r="4" spans="1:11" s="186" customFormat="1" ht="15.75">
      <c r="A4" s="38">
        <v>2</v>
      </c>
      <c r="B4" s="45" t="s">
        <v>544</v>
      </c>
      <c r="C4" s="40"/>
      <c r="D4" s="40"/>
      <c r="E4" s="40"/>
      <c r="F4" s="40"/>
      <c r="G4" s="40"/>
      <c r="H4" s="40"/>
      <c r="I4" s="40"/>
      <c r="J4" s="40"/>
    </row>
    <row r="5" spans="1:11" ht="15.75">
      <c r="A5" s="38">
        <v>3</v>
      </c>
      <c r="B5" s="40" t="s">
        <v>545</v>
      </c>
      <c r="C5" s="40"/>
      <c r="D5" s="40"/>
      <c r="E5" s="40"/>
      <c r="F5" s="40"/>
      <c r="G5" s="40"/>
      <c r="H5" s="40"/>
      <c r="I5" s="40"/>
      <c r="J5" s="40"/>
      <c r="K5" s="186"/>
    </row>
    <row r="6" spans="1:11" s="40" customFormat="1" ht="15.75">
      <c r="A6" s="38">
        <v>4</v>
      </c>
      <c r="B6" s="40" t="s">
        <v>546</v>
      </c>
      <c r="C6" s="43"/>
      <c r="D6" s="184"/>
      <c r="E6" s="43"/>
      <c r="F6" s="184"/>
      <c r="G6" s="184"/>
      <c r="H6" s="184"/>
      <c r="K6" s="41"/>
    </row>
    <row r="7" spans="1:11" s="40" customFormat="1" ht="15.75">
      <c r="A7" s="38">
        <v>5</v>
      </c>
      <c r="B7" s="40" t="s">
        <v>547</v>
      </c>
      <c r="C7" s="43"/>
      <c r="D7" s="184"/>
      <c r="E7" s="43"/>
      <c r="F7" s="184"/>
      <c r="G7" s="184"/>
      <c r="H7" s="184"/>
      <c r="K7" s="41"/>
    </row>
    <row r="8" spans="1:11" ht="22.5" customHeight="1">
      <c r="C8" s="664"/>
      <c r="D8" s="664"/>
      <c r="E8" s="664"/>
      <c r="F8" s="665" t="s">
        <v>519</v>
      </c>
      <c r="H8" s="664"/>
      <c r="I8" s="664"/>
      <c r="J8" s="190"/>
    </row>
    <row r="9" spans="1:11" s="182" customFormat="1" ht="17.25" customHeight="1">
      <c r="A9" s="186"/>
      <c r="B9" s="666"/>
      <c r="C9" s="127" t="s">
        <v>520</v>
      </c>
      <c r="D9" s="127" t="s">
        <v>521</v>
      </c>
      <c r="E9" s="127" t="s">
        <v>522</v>
      </c>
      <c r="F9" s="127" t="s">
        <v>523</v>
      </c>
      <c r="G9" s="127" t="s">
        <v>524</v>
      </c>
      <c r="H9" s="667" t="s">
        <v>525</v>
      </c>
      <c r="I9" s="667" t="s">
        <v>526</v>
      </c>
      <c r="J9" s="190"/>
      <c r="K9" s="186"/>
    </row>
    <row r="10" spans="1:11" s="182" customFormat="1" ht="25.35" customHeight="1">
      <c r="B10" s="668"/>
      <c r="C10" s="669">
        <v>180</v>
      </c>
      <c r="D10" s="670">
        <v>175</v>
      </c>
      <c r="E10" s="670">
        <v>155</v>
      </c>
      <c r="F10" s="670">
        <v>145</v>
      </c>
      <c r="G10" s="670">
        <v>265</v>
      </c>
      <c r="H10" s="670">
        <v>275</v>
      </c>
      <c r="I10" s="671">
        <v>235</v>
      </c>
      <c r="J10" s="9"/>
      <c r="K10" s="186"/>
    </row>
    <row r="11" spans="1:11" s="182" customFormat="1" ht="17.25" customHeight="1">
      <c r="B11" s="668"/>
      <c r="C11" s="672">
        <v>5</v>
      </c>
      <c r="D11" s="673">
        <v>15</v>
      </c>
      <c r="E11" s="673">
        <v>5</v>
      </c>
      <c r="F11" s="673">
        <v>0</v>
      </c>
      <c r="G11" s="673">
        <v>10</v>
      </c>
      <c r="H11" s="673">
        <v>15</v>
      </c>
      <c r="I11" s="674">
        <v>15</v>
      </c>
      <c r="J11" s="9"/>
      <c r="K11" s="186"/>
    </row>
    <row r="12" spans="1:11" s="182" customFormat="1" ht="17.25" customHeight="1">
      <c r="B12" s="668"/>
      <c r="C12" s="672">
        <v>46.8</v>
      </c>
      <c r="D12" s="673">
        <v>45.5</v>
      </c>
      <c r="E12" s="673">
        <v>40.299999999999997</v>
      </c>
      <c r="F12" s="673">
        <v>37.700000000000003</v>
      </c>
      <c r="G12" s="673">
        <v>68.900000000000006</v>
      </c>
      <c r="H12" s="673">
        <v>71.5</v>
      </c>
      <c r="I12" s="674">
        <v>61.1</v>
      </c>
      <c r="J12" s="9"/>
    </row>
    <row r="13" spans="1:11" s="182" customFormat="1" ht="17.25" customHeight="1">
      <c r="B13" s="668"/>
      <c r="C13" s="672">
        <v>28.7</v>
      </c>
      <c r="D13" s="673">
        <v>24.6</v>
      </c>
      <c r="E13" s="673">
        <v>32.799999999999997</v>
      </c>
      <c r="F13" s="673">
        <v>32.799999999999997</v>
      </c>
      <c r="G13" s="673">
        <v>36.9</v>
      </c>
      <c r="H13" s="673">
        <v>32.799999999999997</v>
      </c>
      <c r="I13" s="674">
        <v>28.7</v>
      </c>
      <c r="J13" s="9"/>
    </row>
    <row r="14" spans="1:11" s="182" customFormat="1" ht="17.25" customHeight="1">
      <c r="B14" s="668"/>
      <c r="C14" s="672">
        <v>49.5</v>
      </c>
      <c r="D14" s="673">
        <v>40.5</v>
      </c>
      <c r="E14" s="673">
        <v>36</v>
      </c>
      <c r="F14" s="673">
        <v>32.5</v>
      </c>
      <c r="G14" s="673">
        <v>45</v>
      </c>
      <c r="H14" s="673">
        <v>49.5</v>
      </c>
      <c r="I14" s="674">
        <v>36</v>
      </c>
      <c r="J14" s="9"/>
    </row>
    <row r="15" spans="1:11" s="182" customFormat="1" ht="17.25" customHeight="1" thickBot="1">
      <c r="B15" s="668"/>
      <c r="C15" s="675">
        <v>10.5</v>
      </c>
      <c r="D15" s="676">
        <v>14</v>
      </c>
      <c r="E15" s="676">
        <v>14</v>
      </c>
      <c r="F15" s="676">
        <v>10.5</v>
      </c>
      <c r="G15" s="676">
        <v>17.5</v>
      </c>
      <c r="H15" s="676">
        <v>17.5</v>
      </c>
      <c r="I15" s="677">
        <v>7</v>
      </c>
      <c r="J15" s="646" t="s">
        <v>358</v>
      </c>
    </row>
    <row r="16" spans="1:11" s="112" customFormat="1" ht="17.25" customHeight="1" thickTop="1">
      <c r="B16" s="285" t="s">
        <v>548</v>
      </c>
      <c r="C16" s="678">
        <f>SUM(C10:C15)</f>
        <v>320.5</v>
      </c>
      <c r="D16" s="678">
        <f t="shared" ref="D16:I16" si="0">SUM(D10:D15)</f>
        <v>314.60000000000002</v>
      </c>
      <c r="E16" s="678">
        <f t="shared" si="0"/>
        <v>283.10000000000002</v>
      </c>
      <c r="F16" s="678">
        <f t="shared" si="0"/>
        <v>258.5</v>
      </c>
      <c r="G16" s="678">
        <f t="shared" si="0"/>
        <v>443.29999999999995</v>
      </c>
      <c r="H16" s="678">
        <f t="shared" si="0"/>
        <v>461.3</v>
      </c>
      <c r="I16" s="678">
        <f t="shared" si="0"/>
        <v>382.8</v>
      </c>
      <c r="J16" s="679"/>
    </row>
    <row r="17" spans="1:10" ht="6.75" customHeight="1">
      <c r="A17" s="9"/>
      <c r="B17" s="680"/>
      <c r="C17" s="680"/>
      <c r="D17" s="680"/>
      <c r="E17" s="680"/>
      <c r="F17" s="680"/>
      <c r="G17" s="680"/>
      <c r="H17" s="680"/>
      <c r="J17" s="45"/>
    </row>
    <row r="18" spans="1:10" s="681" customFormat="1" ht="17.25" customHeight="1">
      <c r="B18" s="682" t="s">
        <v>549</v>
      </c>
      <c r="C18" s="683"/>
      <c r="D18" s="684"/>
      <c r="E18" s="684"/>
      <c r="F18" s="684"/>
      <c r="G18" s="684"/>
      <c r="H18" s="684"/>
      <c r="I18" s="684"/>
      <c r="J18" s="685"/>
    </row>
    <row r="19" spans="1:10" s="681" customFormat="1" ht="17.25" customHeight="1">
      <c r="B19" s="682" t="s">
        <v>550</v>
      </c>
      <c r="C19" s="683"/>
      <c r="D19" s="684"/>
      <c r="E19" s="684"/>
      <c r="F19" s="684"/>
      <c r="G19" s="684"/>
      <c r="H19" s="684"/>
      <c r="I19" s="684"/>
      <c r="J19" s="685"/>
    </row>
    <row r="20" spans="1:10" s="681" customFormat="1" ht="17.25" customHeight="1">
      <c r="B20" s="682" t="s">
        <v>551</v>
      </c>
      <c r="C20" s="683"/>
      <c r="D20" s="684"/>
      <c r="E20" s="684"/>
      <c r="F20" s="684"/>
      <c r="G20" s="684"/>
      <c r="H20" s="684"/>
      <c r="I20" s="684"/>
      <c r="J20" s="685"/>
    </row>
    <row r="21" spans="1:10" s="681" customFormat="1" ht="12" customHeight="1">
      <c r="B21" s="682"/>
      <c r="C21" s="686"/>
      <c r="D21" s="684"/>
      <c r="E21" s="684"/>
      <c r="F21" s="684"/>
      <c r="G21" s="684"/>
      <c r="H21" s="684"/>
      <c r="I21" s="684"/>
      <c r="J21" s="685"/>
    </row>
    <row r="22" spans="1:10" s="681" customFormat="1" ht="17.25" customHeight="1">
      <c r="B22" s="682" t="s">
        <v>552</v>
      </c>
      <c r="C22" s="683"/>
      <c r="D22" s="687" t="s">
        <v>58</v>
      </c>
      <c r="E22" s="687"/>
      <c r="F22" s="687"/>
      <c r="G22" s="687"/>
      <c r="H22" s="687"/>
      <c r="I22" s="687"/>
      <c r="J22" s="685"/>
    </row>
    <row r="23" spans="1:10" ht="27" thickBot="1">
      <c r="A23" s="688"/>
      <c r="B23" s="192"/>
      <c r="D23" s="689" t="s">
        <v>519</v>
      </c>
      <c r="E23" s="689"/>
      <c r="F23" s="689"/>
      <c r="G23" s="689"/>
      <c r="H23" s="689"/>
      <c r="I23" s="689"/>
      <c r="J23" s="190"/>
    </row>
    <row r="24" spans="1:10" ht="51" customHeight="1">
      <c r="B24" s="690"/>
      <c r="C24" s="691" t="s">
        <v>520</v>
      </c>
      <c r="D24" s="692" t="s">
        <v>521</v>
      </c>
      <c r="E24" s="692" t="s">
        <v>522</v>
      </c>
      <c r="F24" s="692" t="s">
        <v>523</v>
      </c>
      <c r="G24" s="692" t="s">
        <v>524</v>
      </c>
      <c r="H24" s="693" t="s">
        <v>525</v>
      </c>
      <c r="I24" s="694" t="s">
        <v>526</v>
      </c>
      <c r="J24" s="190"/>
    </row>
    <row r="25" spans="1:10" ht="18.75">
      <c r="B25" s="668"/>
      <c r="C25" s="695">
        <v>180</v>
      </c>
      <c r="D25" s="696">
        <v>175</v>
      </c>
      <c r="E25" s="696">
        <v>155</v>
      </c>
      <c r="F25" s="696">
        <v>145</v>
      </c>
      <c r="G25" s="696">
        <v>265</v>
      </c>
      <c r="H25" s="697">
        <v>275</v>
      </c>
      <c r="I25" s="698">
        <v>235</v>
      </c>
    </row>
    <row r="26" spans="1:10" ht="18.75">
      <c r="B26" s="668"/>
      <c r="C26" s="699">
        <v>5</v>
      </c>
      <c r="D26" s="700">
        <v>15</v>
      </c>
      <c r="E26" s="700">
        <v>5</v>
      </c>
      <c r="F26" s="700">
        <v>0</v>
      </c>
      <c r="G26" s="700">
        <v>10</v>
      </c>
      <c r="H26" s="701">
        <v>15</v>
      </c>
      <c r="I26" s="702">
        <v>15</v>
      </c>
    </row>
    <row r="27" spans="1:10" ht="18.75">
      <c r="B27" s="668"/>
      <c r="C27" s="699">
        <v>46.8</v>
      </c>
      <c r="D27" s="700">
        <v>45.5</v>
      </c>
      <c r="E27" s="700">
        <v>40.299999999999997</v>
      </c>
      <c r="F27" s="700">
        <v>37.700000000000003</v>
      </c>
      <c r="G27" s="700">
        <v>68.900000000000006</v>
      </c>
      <c r="H27" s="701">
        <v>71.5</v>
      </c>
      <c r="I27" s="702">
        <v>61.1</v>
      </c>
    </row>
    <row r="28" spans="1:10" ht="18.75">
      <c r="B28" s="668"/>
      <c r="C28" s="699">
        <v>28.7</v>
      </c>
      <c r="D28" s="700">
        <v>24.6</v>
      </c>
      <c r="E28" s="700">
        <v>32.799999999999997</v>
      </c>
      <c r="F28" s="700">
        <v>32.799999999999997</v>
      </c>
      <c r="G28" s="700">
        <v>36.9</v>
      </c>
      <c r="H28" s="701">
        <v>32.799999999999997</v>
      </c>
      <c r="I28" s="702">
        <v>28.7</v>
      </c>
    </row>
    <row r="29" spans="1:10" ht="18.75">
      <c r="B29" s="668"/>
      <c r="C29" s="699">
        <v>49.5</v>
      </c>
      <c r="D29" s="700">
        <v>40.5</v>
      </c>
      <c r="E29" s="700">
        <v>36</v>
      </c>
      <c r="F29" s="700">
        <v>32.5</v>
      </c>
      <c r="G29" s="700">
        <v>45</v>
      </c>
      <c r="H29" s="701">
        <v>49.5</v>
      </c>
      <c r="I29" s="702">
        <v>36</v>
      </c>
    </row>
    <row r="30" spans="1:10" ht="19.5" thickBot="1">
      <c r="B30" s="668"/>
      <c r="C30" s="703">
        <v>10.5</v>
      </c>
      <c r="D30" s="704">
        <v>14</v>
      </c>
      <c r="E30" s="704">
        <v>14</v>
      </c>
      <c r="F30" s="704">
        <v>10.5</v>
      </c>
      <c r="G30" s="704">
        <v>17.5</v>
      </c>
      <c r="H30" s="705">
        <v>17.5</v>
      </c>
      <c r="I30" s="706">
        <v>7</v>
      </c>
      <c r="J30" s="9" t="s">
        <v>553</v>
      </c>
    </row>
    <row r="31" spans="1:10" ht="15.75" thickTop="1">
      <c r="B31" s="285" t="s">
        <v>548</v>
      </c>
      <c r="C31" s="678">
        <f t="shared" ref="C31:I31" si="1">SUM(C25:C30)</f>
        <v>320.5</v>
      </c>
      <c r="D31" s="678">
        <f t="shared" si="1"/>
        <v>314.60000000000002</v>
      </c>
      <c r="E31" s="678">
        <f t="shared" si="1"/>
        <v>283.10000000000002</v>
      </c>
      <c r="F31" s="678">
        <f t="shared" si="1"/>
        <v>258.5</v>
      </c>
      <c r="G31" s="678">
        <f t="shared" si="1"/>
        <v>443.29999999999995</v>
      </c>
      <c r="H31" s="678">
        <f t="shared" si="1"/>
        <v>461.3</v>
      </c>
      <c r="I31" s="678">
        <f t="shared" si="1"/>
        <v>382.8</v>
      </c>
      <c r="J31" s="707">
        <f>SUM(C31:I31)</f>
        <v>2464.1000000000004</v>
      </c>
    </row>
    <row r="32" spans="1:10" ht="6.75" customHeight="1">
      <c r="A32" s="9"/>
      <c r="B32" s="680"/>
      <c r="C32" s="680"/>
      <c r="D32" s="680"/>
      <c r="E32" s="680"/>
      <c r="F32" s="680"/>
      <c r="G32" s="680"/>
      <c r="H32" s="680"/>
      <c r="J32" s="45"/>
    </row>
    <row r="33" spans="1:9" s="682" customFormat="1" ht="12.75">
      <c r="B33" s="682" t="s">
        <v>554</v>
      </c>
      <c r="C33" s="683">
        <f>MIN(C25:I30)</f>
        <v>0</v>
      </c>
      <c r="E33" s="708"/>
      <c r="F33" s="708"/>
      <c r="G33" s="708"/>
      <c r="H33" s="708"/>
    </row>
    <row r="34" spans="1:9" s="682" customFormat="1" ht="12.75">
      <c r="A34" s="709"/>
      <c r="B34" s="682" t="s">
        <v>555</v>
      </c>
      <c r="C34" s="683">
        <v>275</v>
      </c>
      <c r="E34" s="708"/>
      <c r="F34" s="708"/>
      <c r="G34" s="708"/>
      <c r="H34" s="708"/>
    </row>
    <row r="35" spans="1:9" s="682" customFormat="1" ht="12.75">
      <c r="A35" s="709"/>
      <c r="B35" s="682" t="s">
        <v>556</v>
      </c>
      <c r="C35" s="683">
        <f>AVERAGE(C25:I30)</f>
        <v>58.669047619047618</v>
      </c>
      <c r="E35" s="708"/>
      <c r="F35" s="708"/>
      <c r="G35" s="708"/>
      <c r="H35" s="708"/>
    </row>
    <row r="36" spans="1:9" s="682" customFormat="1" ht="12.75">
      <c r="A36" s="709"/>
      <c r="C36" s="710"/>
    </row>
    <row r="37" spans="1:9" s="682" customFormat="1" ht="12.75">
      <c r="A37" s="709"/>
      <c r="B37" s="682" t="s">
        <v>552</v>
      </c>
      <c r="C37" s="711">
        <f>SUM(C31:I31)</f>
        <v>2464.1000000000004</v>
      </c>
      <c r="D37" s="712"/>
      <c r="E37" s="712"/>
      <c r="F37" s="712"/>
      <c r="G37" s="712"/>
      <c r="H37" s="712"/>
      <c r="I37" s="712"/>
    </row>
  </sheetData>
  <mergeCells count="3">
    <mergeCell ref="A1:J1"/>
    <mergeCell ref="D22:I22"/>
    <mergeCell ref="D23:I23"/>
  </mergeCells>
  <printOptions horizontalCentered="1"/>
  <pageMargins left="0.19685039370078741" right="0.19685039370078741" top="0.98425196850393704" bottom="0.78740157480314965" header="0.51181102362204722" footer="0.51181102362204722"/>
  <pageSetup paperSize="9" scale="92"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drawing r:id="rId2"/>
  <legacyDrawing r:id="rId3"/>
  <legacyDrawingHF r:id="rId4"/>
  <oleObjects>
    <mc:AlternateContent xmlns:mc="http://schemas.openxmlformats.org/markup-compatibility/2006">
      <mc:Choice Requires="x14">
        <oleObject progId="PBrush" shapeId="20481" r:id="rId5">
          <objectPr defaultSize="0" autoPict="0" r:id="rId6">
            <anchor moveWithCells="1" sizeWithCells="1">
              <from>
                <xdr:col>2</xdr:col>
                <xdr:colOff>619125</xdr:colOff>
                <xdr:row>14</xdr:row>
                <xdr:rowOff>200025</xdr:rowOff>
              </from>
              <to>
                <xdr:col>2</xdr:col>
                <xdr:colOff>619125</xdr:colOff>
                <xdr:row>14</xdr:row>
                <xdr:rowOff>200025</xdr:rowOff>
              </to>
            </anchor>
          </objectPr>
        </oleObject>
      </mc:Choice>
      <mc:Fallback>
        <oleObject progId="PBrush" shapeId="20481" r:id="rId5"/>
      </mc:Fallback>
    </mc:AlternateContent>
    <mc:AlternateContent xmlns:mc="http://schemas.openxmlformats.org/markup-compatibility/2006">
      <mc:Choice Requires="x14">
        <oleObject progId="PBrush" shapeId="20482" r:id="rId7">
          <objectPr defaultSize="0" autoPict="0" r:id="rId6">
            <anchor moveWithCells="1" sizeWithCells="1">
              <from>
                <xdr:col>2</xdr:col>
                <xdr:colOff>619125</xdr:colOff>
                <xdr:row>14</xdr:row>
                <xdr:rowOff>200025</xdr:rowOff>
              </from>
              <to>
                <xdr:col>2</xdr:col>
                <xdr:colOff>619125</xdr:colOff>
                <xdr:row>14</xdr:row>
                <xdr:rowOff>200025</xdr:rowOff>
              </to>
            </anchor>
          </objectPr>
        </oleObject>
      </mc:Choice>
      <mc:Fallback>
        <oleObject progId="PBrush" shapeId="20482"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showGridLines="0" zoomScaleNormal="100" zoomScaleSheetLayoutView="100" workbookViewId="0">
      <selection activeCell="K1" sqref="K1"/>
    </sheetView>
  </sheetViews>
  <sheetFormatPr defaultColWidth="9.140625" defaultRowHeight="15"/>
  <cols>
    <col min="1" max="1" width="3.42578125" style="725" customWidth="1"/>
    <col min="2" max="2" width="21" style="17" customWidth="1"/>
    <col min="3" max="3" width="4.42578125" style="17" customWidth="1"/>
    <col min="4" max="4" width="10.42578125" style="17" customWidth="1"/>
    <col min="5" max="5" width="4.42578125" style="17" customWidth="1"/>
    <col min="6" max="6" width="9.85546875" style="17" customWidth="1"/>
    <col min="7" max="7" width="17.85546875" style="17" customWidth="1"/>
    <col min="8" max="8" width="12.85546875" style="17" customWidth="1"/>
    <col min="9" max="16384" width="9.140625" style="17"/>
  </cols>
  <sheetData>
    <row r="1" spans="1:10" s="33" customFormat="1" ht="30.75" customHeight="1" thickBot="1">
      <c r="A1" s="13" t="s">
        <v>557</v>
      </c>
      <c r="B1" s="13"/>
      <c r="C1" s="13"/>
      <c r="D1" s="13"/>
      <c r="E1" s="13"/>
      <c r="F1" s="13"/>
      <c r="G1" s="13"/>
      <c r="H1" s="13"/>
      <c r="I1" s="13"/>
      <c r="J1" s="13"/>
    </row>
    <row r="2" spans="1:10" s="713" customFormat="1" ht="19.5" thickTop="1">
      <c r="A2" s="143"/>
      <c r="B2" s="15" t="s">
        <v>558</v>
      </c>
      <c r="C2" s="143"/>
      <c r="D2" s="143"/>
      <c r="E2" s="143"/>
      <c r="F2" s="143"/>
      <c r="G2" s="111"/>
      <c r="H2" s="111"/>
      <c r="I2" s="111"/>
      <c r="J2" s="111"/>
    </row>
    <row r="3" spans="1:10" s="39" customFormat="1" ht="15.75">
      <c r="A3" s="38">
        <v>1</v>
      </c>
      <c r="B3" s="450" t="s">
        <v>559</v>
      </c>
      <c r="C3" s="44"/>
      <c r="D3" s="44"/>
      <c r="E3" s="44"/>
      <c r="F3" s="44"/>
      <c r="G3" s="44"/>
      <c r="H3" s="44"/>
      <c r="I3" s="450"/>
    </row>
    <row r="4" spans="1:10" s="39" customFormat="1" ht="15.75">
      <c r="A4" s="38">
        <v>2</v>
      </c>
      <c r="B4" s="43" t="s">
        <v>560</v>
      </c>
      <c r="C4" s="44"/>
      <c r="D4" s="44"/>
      <c r="E4" s="44"/>
      <c r="F4" s="44"/>
      <c r="G4" s="44"/>
      <c r="H4" s="44"/>
      <c r="I4" s="450"/>
    </row>
    <row r="5" spans="1:10" s="39" customFormat="1" ht="15.75">
      <c r="A5" s="38">
        <v>3</v>
      </c>
      <c r="B5" s="450" t="s">
        <v>561</v>
      </c>
      <c r="C5" s="44"/>
      <c r="D5" s="44"/>
      <c r="E5" s="44"/>
      <c r="F5" s="44"/>
      <c r="G5" s="44"/>
      <c r="H5" s="44"/>
      <c r="I5" s="450"/>
    </row>
    <row r="6" spans="1:10" s="40" customFormat="1" ht="15.75">
      <c r="A6" s="38">
        <v>4</v>
      </c>
      <c r="B6" s="44" t="s">
        <v>562</v>
      </c>
      <c r="C6" s="44"/>
      <c r="D6" s="44"/>
      <c r="E6" s="44"/>
      <c r="F6" s="44"/>
      <c r="G6" s="44"/>
      <c r="H6" s="44"/>
      <c r="I6" s="44"/>
    </row>
    <row r="7" spans="1:10" s="40" customFormat="1" ht="15.75">
      <c r="A7" s="38">
        <v>5</v>
      </c>
      <c r="B7" s="44" t="s">
        <v>563</v>
      </c>
      <c r="C7" s="44"/>
      <c r="D7" s="44"/>
      <c r="E7" s="44"/>
      <c r="F7" s="44"/>
      <c r="G7" s="44"/>
      <c r="H7" s="44"/>
      <c r="I7" s="44"/>
    </row>
    <row r="8" spans="1:10" s="40" customFormat="1" ht="6.75" customHeight="1">
      <c r="A8" s="38"/>
      <c r="B8" s="44"/>
      <c r="C8" s="44"/>
      <c r="D8" s="44"/>
      <c r="E8" s="44"/>
      <c r="F8" s="44"/>
      <c r="G8" s="44"/>
      <c r="H8" s="44"/>
      <c r="I8" s="44"/>
    </row>
    <row r="9" spans="1:10" ht="15.75">
      <c r="A9" s="38"/>
      <c r="B9" s="204"/>
      <c r="C9" s="204"/>
      <c r="D9" s="204"/>
      <c r="E9" s="204"/>
      <c r="F9" s="204"/>
      <c r="G9" s="204"/>
      <c r="H9" s="204"/>
      <c r="I9" s="204"/>
    </row>
    <row r="15" spans="1:10" ht="15.75" thickBot="1">
      <c r="A15" s="714"/>
    </row>
    <row r="16" spans="1:10" ht="18">
      <c r="A16" s="715"/>
      <c r="B16" s="716" t="s">
        <v>564</v>
      </c>
      <c r="C16" s="717"/>
      <c r="D16" s="718"/>
      <c r="E16" s="717"/>
      <c r="F16" s="719"/>
      <c r="G16" s="720"/>
      <c r="H16" s="721" t="s">
        <v>565</v>
      </c>
    </row>
    <row r="17" spans="1:9" ht="6" customHeight="1">
      <c r="A17" s="715"/>
      <c r="B17" s="722"/>
      <c r="C17" s="723"/>
      <c r="D17" s="723"/>
      <c r="E17" s="723"/>
      <c r="F17" s="723"/>
      <c r="G17" s="723"/>
      <c r="H17" s="724"/>
    </row>
    <row r="18" spans="1:9">
      <c r="B18" s="722" t="s">
        <v>566</v>
      </c>
      <c r="C18" s="723"/>
      <c r="D18" s="726">
        <v>14500</v>
      </c>
      <c r="E18" s="723"/>
      <c r="F18" s="727" t="s">
        <v>566</v>
      </c>
      <c r="G18" s="723"/>
      <c r="H18" s="728">
        <v>2850</v>
      </c>
    </row>
    <row r="19" spans="1:9">
      <c r="B19" s="722" t="s">
        <v>567</v>
      </c>
      <c r="C19" s="723"/>
      <c r="D19" s="729">
        <v>0.05</v>
      </c>
      <c r="E19" s="723"/>
      <c r="F19" s="727" t="s">
        <v>567</v>
      </c>
      <c r="G19" s="723"/>
      <c r="H19" s="730">
        <v>0.105</v>
      </c>
    </row>
    <row r="20" spans="1:9">
      <c r="B20" s="722"/>
      <c r="C20" s="723"/>
      <c r="D20" s="723"/>
      <c r="E20" s="723"/>
      <c r="F20" s="727"/>
      <c r="G20" s="723"/>
      <c r="H20" s="728"/>
    </row>
    <row r="21" spans="1:9">
      <c r="B21" s="722"/>
      <c r="C21" s="723"/>
      <c r="D21" s="723"/>
      <c r="E21" s="723"/>
      <c r="F21" s="727"/>
      <c r="G21" s="723"/>
      <c r="H21" s="728"/>
    </row>
    <row r="22" spans="1:9">
      <c r="B22" s="722" t="s">
        <v>568</v>
      </c>
      <c r="C22" s="723"/>
      <c r="D22" s="731">
        <v>36</v>
      </c>
      <c r="E22" s="732"/>
      <c r="F22" s="727" t="s">
        <v>568</v>
      </c>
      <c r="G22" s="732"/>
      <c r="H22" s="733">
        <v>18</v>
      </c>
    </row>
    <row r="23" spans="1:9">
      <c r="B23" s="722" t="s">
        <v>569</v>
      </c>
      <c r="C23" s="723"/>
      <c r="D23" s="54"/>
      <c r="E23" s="732"/>
      <c r="F23" s="727" t="s">
        <v>569</v>
      </c>
      <c r="G23" s="732"/>
      <c r="H23" s="734"/>
    </row>
    <row r="24" spans="1:9" ht="15.75" thickBot="1">
      <c r="B24" s="735" t="s">
        <v>570</v>
      </c>
      <c r="C24" s="736"/>
      <c r="D24" s="737"/>
      <c r="E24" s="738"/>
      <c r="F24" s="739" t="s">
        <v>570</v>
      </c>
      <c r="G24" s="738"/>
      <c r="H24" s="740"/>
    </row>
    <row r="25" spans="1:9">
      <c r="B25" s="741" t="s">
        <v>571</v>
      </c>
      <c r="C25" s="741"/>
      <c r="D25" s="741"/>
      <c r="E25" s="741"/>
      <c r="F25" s="741"/>
      <c r="G25" s="741"/>
      <c r="H25" s="741"/>
      <c r="I25" s="204"/>
    </row>
    <row r="26" spans="1:9" ht="15.75" thickBot="1">
      <c r="B26" s="742"/>
      <c r="C26" s="742"/>
      <c r="D26" s="742"/>
      <c r="E26" s="742"/>
      <c r="F26" s="742"/>
      <c r="G26" s="742"/>
      <c r="H26" s="742"/>
      <c r="I26" s="204"/>
    </row>
    <row r="27" spans="1:9" ht="18">
      <c r="B27" s="716" t="s">
        <v>572</v>
      </c>
      <c r="C27" s="717"/>
      <c r="D27" s="718"/>
      <c r="E27" s="717"/>
      <c r="F27" s="719"/>
      <c r="G27" s="720"/>
      <c r="H27" s="721" t="s">
        <v>573</v>
      </c>
    </row>
    <row r="28" spans="1:9" ht="6.75" customHeight="1">
      <c r="B28" s="743"/>
      <c r="C28" s="744"/>
      <c r="D28" s="744"/>
      <c r="E28" s="745"/>
      <c r="F28" s="745"/>
      <c r="G28" s="745"/>
      <c r="H28" s="746"/>
    </row>
    <row r="29" spans="1:9">
      <c r="B29" s="743" t="s">
        <v>566</v>
      </c>
      <c r="C29" s="745"/>
      <c r="D29" s="747">
        <v>14500</v>
      </c>
      <c r="E29" s="745"/>
      <c r="F29" s="745" t="s">
        <v>566</v>
      </c>
      <c r="G29" s="745"/>
      <c r="H29" s="748">
        <v>2850</v>
      </c>
    </row>
    <row r="30" spans="1:9">
      <c r="B30" s="743" t="s">
        <v>567</v>
      </c>
      <c r="C30" s="745"/>
      <c r="D30" s="749">
        <v>0.05</v>
      </c>
      <c r="E30" s="745"/>
      <c r="F30" s="745" t="s">
        <v>567</v>
      </c>
      <c r="G30" s="745"/>
      <c r="H30" s="750">
        <v>0.105</v>
      </c>
    </row>
    <row r="31" spans="1:9">
      <c r="B31" s="743"/>
      <c r="C31" s="745"/>
      <c r="D31" s="384"/>
      <c r="E31" s="745"/>
      <c r="F31" s="745"/>
      <c r="G31" s="745"/>
      <c r="H31" s="748"/>
    </row>
    <row r="32" spans="1:9">
      <c r="B32" s="743"/>
      <c r="C32" s="745"/>
      <c r="D32" s="384"/>
      <c r="E32" s="745"/>
      <c r="F32" s="745"/>
      <c r="G32" s="745"/>
      <c r="H32" s="748"/>
    </row>
    <row r="33" spans="2:8">
      <c r="B33" s="743" t="s">
        <v>568</v>
      </c>
      <c r="C33" s="745"/>
      <c r="D33" s="751">
        <v>36</v>
      </c>
      <c r="E33" s="752"/>
      <c r="F33" s="745" t="s">
        <v>568</v>
      </c>
      <c r="G33" s="752"/>
      <c r="H33" s="753">
        <v>18</v>
      </c>
    </row>
    <row r="34" spans="2:8">
      <c r="B34" s="743" t="s">
        <v>569</v>
      </c>
      <c r="C34" s="745"/>
      <c r="D34" s="754"/>
      <c r="E34" s="752"/>
      <c r="F34" s="745" t="s">
        <v>569</v>
      </c>
      <c r="G34" s="752"/>
      <c r="H34" s="755"/>
    </row>
    <row r="35" spans="2:8" ht="15.75" thickBot="1">
      <c r="B35" s="756" t="s">
        <v>570</v>
      </c>
      <c r="C35" s="757"/>
      <c r="D35" s="758">
        <f>PMT(D30/12,D33,D29,0)</f>
        <v>-434.57800801764944</v>
      </c>
      <c r="E35" s="759"/>
      <c r="F35" s="757" t="s">
        <v>570</v>
      </c>
      <c r="G35" s="759"/>
      <c r="H35" s="760">
        <f>PMT(H30/12,H33,H29,0)</f>
        <v>-171.81953340667448</v>
      </c>
    </row>
    <row r="36" spans="2:8">
      <c r="B36" s="761" t="s">
        <v>574</v>
      </c>
      <c r="C36" s="761"/>
      <c r="D36" s="761"/>
      <c r="E36" s="761"/>
      <c r="F36" s="761"/>
      <c r="G36" s="761"/>
      <c r="H36" s="761"/>
    </row>
  </sheetData>
  <mergeCells count="3">
    <mergeCell ref="A1:J1"/>
    <mergeCell ref="B25:H25"/>
    <mergeCell ref="B36:H36"/>
  </mergeCells>
  <printOptions horizontalCentered="1"/>
  <pageMargins left="0.19685039370078741" right="0.19685039370078741" top="0.98425196850393704" bottom="0.78740157480314965" header="0.51181102362204722" footer="0.51181102362204722"/>
  <pageSetup paperSize="9" scale="92"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drawing r:id="rId2"/>
  <legacyDrawing r:id="rId3"/>
  <legacyDrawingHF r:id="rId4"/>
  <oleObjects>
    <mc:AlternateContent xmlns:mc="http://schemas.openxmlformats.org/markup-compatibility/2006">
      <mc:Choice Requires="x14">
        <oleObject progId="PBrush" shapeId="21505" r:id="rId5">
          <objectPr defaultSize="0" autoPict="0" r:id="rId6">
            <anchor moveWithCells="1" sizeWithCells="1">
              <from>
                <xdr:col>5</xdr:col>
                <xdr:colOff>161925</xdr:colOff>
                <xdr:row>20</xdr:row>
                <xdr:rowOff>85725</xdr:rowOff>
              </from>
              <to>
                <xdr:col>5</xdr:col>
                <xdr:colOff>161925</xdr:colOff>
                <xdr:row>20</xdr:row>
                <xdr:rowOff>85725</xdr:rowOff>
              </to>
            </anchor>
          </objectPr>
        </oleObject>
      </mc:Choice>
      <mc:Fallback>
        <oleObject progId="PBrush" shapeId="21505" r:id="rId5"/>
      </mc:Fallback>
    </mc:AlternateContent>
    <mc:AlternateContent xmlns:mc="http://schemas.openxmlformats.org/markup-compatibility/2006">
      <mc:Choice Requires="x14">
        <oleObject progId="PBrush" shapeId="21506" r:id="rId7">
          <objectPr defaultSize="0" autoPict="0" r:id="rId6">
            <anchor moveWithCells="1" sizeWithCells="1">
              <from>
                <xdr:col>5</xdr:col>
                <xdr:colOff>161925</xdr:colOff>
                <xdr:row>20</xdr:row>
                <xdr:rowOff>85725</xdr:rowOff>
              </from>
              <to>
                <xdr:col>5</xdr:col>
                <xdr:colOff>161925</xdr:colOff>
                <xdr:row>20</xdr:row>
                <xdr:rowOff>85725</xdr:rowOff>
              </to>
            </anchor>
          </objectPr>
        </oleObject>
      </mc:Choice>
      <mc:Fallback>
        <oleObject progId="PBrush" shapeId="21506" r:id="rId7"/>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showGridLines="0" zoomScaleNormal="100" zoomScaleSheetLayoutView="100" workbookViewId="0">
      <selection activeCell="J1" sqref="J1"/>
    </sheetView>
  </sheetViews>
  <sheetFormatPr defaultColWidth="9.140625" defaultRowHeight="15"/>
  <cols>
    <col min="1" max="1" width="3.42578125" style="725" customWidth="1"/>
    <col min="2" max="2" width="21" style="17" customWidth="1"/>
    <col min="3" max="7" width="8.85546875" style="17" customWidth="1"/>
    <col min="8" max="8" width="12.85546875" style="17" customWidth="1"/>
    <col min="9" max="9" width="14.85546875" style="17" customWidth="1"/>
    <col min="10" max="16384" width="9.140625" style="17"/>
  </cols>
  <sheetData>
    <row r="1" spans="1:11" s="33" customFormat="1" ht="30.75" customHeight="1" thickBot="1">
      <c r="A1" s="13" t="s">
        <v>575</v>
      </c>
      <c r="B1" s="13"/>
      <c r="C1" s="13"/>
      <c r="D1" s="13"/>
      <c r="E1" s="13"/>
      <c r="F1" s="13"/>
      <c r="G1" s="13"/>
      <c r="H1" s="13"/>
      <c r="I1" s="13"/>
      <c r="J1" s="663"/>
      <c r="K1" s="663"/>
    </row>
    <row r="2" spans="1:11" s="713" customFormat="1" ht="19.5" thickTop="1">
      <c r="A2" s="15" t="s">
        <v>576</v>
      </c>
      <c r="B2" s="143"/>
      <c r="C2" s="143"/>
      <c r="D2" s="111"/>
      <c r="E2" s="111"/>
      <c r="F2" s="111"/>
      <c r="G2" s="111"/>
      <c r="H2" s="119"/>
      <c r="I2" s="119"/>
    </row>
    <row r="3" spans="1:11" s="18" customFormat="1">
      <c r="A3" s="762">
        <v>1</v>
      </c>
      <c r="B3" s="763" t="s">
        <v>577</v>
      </c>
      <c r="C3" s="204"/>
      <c r="D3" s="204"/>
      <c r="E3" s="204"/>
      <c r="F3" s="204"/>
      <c r="G3" s="204"/>
      <c r="H3" s="204"/>
      <c r="I3" s="204"/>
    </row>
    <row r="4" spans="1:11" s="18" customFormat="1">
      <c r="A4" s="762">
        <v>2</v>
      </c>
      <c r="B4" s="763" t="s">
        <v>578</v>
      </c>
      <c r="C4" s="204"/>
      <c r="D4" s="204"/>
      <c r="E4" s="204"/>
      <c r="F4" s="204"/>
      <c r="G4" s="204"/>
      <c r="H4" s="204"/>
      <c r="I4" s="204"/>
    </row>
    <row r="5" spans="1:11" s="18" customFormat="1">
      <c r="A5" s="762">
        <v>3</v>
      </c>
      <c r="B5" s="572" t="s">
        <v>579</v>
      </c>
      <c r="C5" s="204"/>
      <c r="D5" s="204"/>
      <c r="E5" s="204"/>
      <c r="F5" s="204"/>
      <c r="G5" s="204"/>
      <c r="H5" s="204"/>
      <c r="I5" s="204"/>
    </row>
    <row r="6" spans="1:11" s="18" customFormat="1">
      <c r="A6" s="762">
        <v>4</v>
      </c>
      <c r="B6" s="763" t="s">
        <v>580</v>
      </c>
      <c r="C6" s="204"/>
      <c r="D6" s="204"/>
      <c r="E6" s="204"/>
      <c r="F6" s="204"/>
      <c r="G6" s="204"/>
      <c r="H6" s="204"/>
      <c r="I6" s="204"/>
    </row>
    <row r="7" spans="1:11" s="18" customFormat="1">
      <c r="A7" s="762">
        <v>5</v>
      </c>
      <c r="B7" s="572" t="s">
        <v>581</v>
      </c>
      <c r="C7" s="204"/>
      <c r="D7" s="204"/>
      <c r="E7" s="204"/>
      <c r="F7" s="204"/>
      <c r="G7" s="204"/>
      <c r="H7" s="204"/>
      <c r="I7" s="204"/>
    </row>
    <row r="8" spans="1:11" s="18" customFormat="1">
      <c r="A8" s="285"/>
      <c r="B8" s="572"/>
      <c r="C8" s="204"/>
      <c r="D8" s="204"/>
      <c r="E8" s="204"/>
      <c r="F8" s="204"/>
      <c r="G8" s="204"/>
      <c r="H8" s="204"/>
      <c r="I8" s="204"/>
    </row>
    <row r="9" spans="1:11" s="713" customFormat="1" ht="18.75">
      <c r="A9" s="15" t="s">
        <v>582</v>
      </c>
      <c r="B9" s="143"/>
      <c r="C9" s="143"/>
      <c r="D9" s="111"/>
      <c r="E9" s="111"/>
      <c r="F9" s="111"/>
      <c r="G9" s="111"/>
      <c r="H9" s="119"/>
      <c r="I9" s="119"/>
    </row>
    <row r="10" spans="1:11" s="40" customFormat="1" ht="15.75">
      <c r="A10" s="762">
        <v>1</v>
      </c>
      <c r="B10" s="204" t="s">
        <v>583</v>
      </c>
      <c r="C10" s="763"/>
      <c r="D10" s="764"/>
      <c r="E10" s="763"/>
      <c r="F10" s="764"/>
      <c r="G10" s="764"/>
      <c r="H10" s="764"/>
      <c r="I10" s="204"/>
      <c r="J10" s="39"/>
    </row>
    <row r="11" spans="1:11" s="40" customFormat="1" ht="15.75">
      <c r="A11" s="762">
        <v>2</v>
      </c>
      <c r="B11" s="763" t="s">
        <v>584</v>
      </c>
      <c r="C11" s="764"/>
      <c r="D11" s="763"/>
      <c r="E11" s="764"/>
      <c r="F11" s="764"/>
      <c r="G11" s="764"/>
      <c r="H11" s="764"/>
      <c r="I11" s="764"/>
      <c r="J11" s="39"/>
    </row>
    <row r="12" spans="1:11" s="182" customFormat="1" ht="18.75">
      <c r="A12" s="762">
        <v>3</v>
      </c>
      <c r="B12" s="204" t="s">
        <v>585</v>
      </c>
      <c r="C12" s="764"/>
      <c r="D12" s="763"/>
      <c r="E12" s="764"/>
      <c r="F12" s="764"/>
      <c r="G12" s="764"/>
      <c r="H12" s="764"/>
      <c r="I12" s="764"/>
      <c r="J12" s="18"/>
    </row>
    <row r="13" spans="1:11" s="182" customFormat="1" ht="18.75">
      <c r="A13" s="762">
        <v>4</v>
      </c>
      <c r="B13" s="765" t="s">
        <v>586</v>
      </c>
      <c r="C13" s="204"/>
      <c r="D13" s="204"/>
      <c r="E13" s="204"/>
      <c r="F13" s="204"/>
      <c r="G13" s="204"/>
      <c r="H13" s="204"/>
      <c r="I13" s="204"/>
    </row>
    <row r="14" spans="1:11">
      <c r="A14" s="762">
        <v>5</v>
      </c>
      <c r="B14" s="204" t="s">
        <v>587</v>
      </c>
      <c r="C14" s="204"/>
      <c r="D14" s="204"/>
      <c r="E14" s="204"/>
      <c r="F14" s="204"/>
      <c r="G14" s="204"/>
      <c r="H14" s="204"/>
      <c r="I14" s="204"/>
    </row>
    <row r="15" spans="1:11">
      <c r="A15" s="762">
        <v>6</v>
      </c>
      <c r="B15" s="204" t="s">
        <v>588</v>
      </c>
      <c r="C15" s="204"/>
      <c r="D15" s="204"/>
      <c r="E15" s="204"/>
      <c r="F15" s="204"/>
      <c r="G15" s="204"/>
      <c r="H15" s="204"/>
      <c r="I15" s="204"/>
    </row>
    <row r="16" spans="1:11">
      <c r="A16" s="762">
        <v>7</v>
      </c>
      <c r="B16" s="204" t="s">
        <v>589</v>
      </c>
      <c r="C16" s="204"/>
      <c r="D16" s="204"/>
      <c r="E16" s="204"/>
      <c r="F16" s="204"/>
      <c r="G16" s="204"/>
      <c r="H16" s="204"/>
      <c r="I16" s="204"/>
    </row>
    <row r="17" spans="1:9">
      <c r="A17" s="762">
        <v>8</v>
      </c>
      <c r="B17" s="204" t="s">
        <v>590</v>
      </c>
      <c r="C17" s="204"/>
      <c r="D17" s="204"/>
      <c r="E17" s="204"/>
      <c r="F17" s="204"/>
      <c r="G17" s="204"/>
      <c r="H17" s="204"/>
      <c r="I17" s="204"/>
    </row>
    <row r="18" spans="1:9">
      <c r="A18" s="762">
        <v>9</v>
      </c>
      <c r="B18" s="765" t="s">
        <v>591</v>
      </c>
      <c r="C18" s="204"/>
      <c r="D18" s="204"/>
      <c r="E18" s="204"/>
      <c r="F18" s="204"/>
      <c r="G18" s="204"/>
      <c r="H18" s="204"/>
      <c r="I18" s="204"/>
    </row>
    <row r="19" spans="1:9">
      <c r="A19" s="762">
        <v>10</v>
      </c>
      <c r="B19" s="204" t="s">
        <v>587</v>
      </c>
      <c r="C19" s="204"/>
      <c r="D19" s="204"/>
      <c r="E19" s="204"/>
      <c r="F19" s="204"/>
      <c r="G19" s="204"/>
      <c r="H19" s="204"/>
      <c r="I19" s="204"/>
    </row>
    <row r="20" spans="1:9">
      <c r="A20" s="762">
        <v>11</v>
      </c>
      <c r="B20" s="204" t="s">
        <v>592</v>
      </c>
      <c r="C20" s="204"/>
      <c r="D20" s="204"/>
      <c r="E20" s="204"/>
      <c r="F20" s="204"/>
      <c r="G20" s="204"/>
      <c r="H20" s="204"/>
      <c r="I20" s="204"/>
    </row>
    <row r="21" spans="1:9" ht="15.75" thickBot="1">
      <c r="A21" s="285">
        <v>12</v>
      </c>
      <c r="B21" s="204" t="s">
        <v>593</v>
      </c>
      <c r="C21" s="204"/>
      <c r="D21" s="204"/>
      <c r="E21" s="204"/>
      <c r="F21" s="204"/>
      <c r="G21" s="204"/>
      <c r="H21" s="204"/>
      <c r="I21" s="204"/>
    </row>
    <row r="22" spans="1:9" ht="17.25" customHeight="1" thickBot="1">
      <c r="A22" s="715"/>
      <c r="B22" s="766" t="s">
        <v>594</v>
      </c>
      <c r="C22" s="767"/>
      <c r="D22" s="767"/>
      <c r="E22" s="767"/>
      <c r="F22" s="767"/>
      <c r="G22" s="767"/>
      <c r="H22" s="767"/>
      <c r="I22" s="768"/>
    </row>
    <row r="23" spans="1:9">
      <c r="B23" s="769"/>
      <c r="C23" s="770">
        <v>2012</v>
      </c>
      <c r="D23" s="770">
        <v>2013</v>
      </c>
      <c r="E23" s="770">
        <v>2014</v>
      </c>
      <c r="F23" s="770">
        <v>2015</v>
      </c>
      <c r="G23" s="770">
        <v>2016</v>
      </c>
      <c r="H23" s="769" t="s">
        <v>595</v>
      </c>
      <c r="I23" s="771" t="s">
        <v>596</v>
      </c>
    </row>
    <row r="24" spans="1:9">
      <c r="B24" s="553" t="s">
        <v>597</v>
      </c>
      <c r="C24" s="772">
        <v>42</v>
      </c>
      <c r="D24" s="772">
        <v>8</v>
      </c>
      <c r="E24" s="772">
        <v>0</v>
      </c>
      <c r="F24" s="772">
        <v>3</v>
      </c>
      <c r="G24" s="772">
        <v>5</v>
      </c>
      <c r="H24" s="773"/>
      <c r="I24" s="774"/>
    </row>
    <row r="25" spans="1:9">
      <c r="B25" s="553" t="s">
        <v>598</v>
      </c>
      <c r="C25" s="775">
        <v>25</v>
      </c>
      <c r="D25" s="775">
        <v>21</v>
      </c>
      <c r="E25" s="775">
        <v>4</v>
      </c>
      <c r="F25" s="775">
        <v>14</v>
      </c>
      <c r="G25" s="775">
        <v>14</v>
      </c>
      <c r="H25" s="776"/>
      <c r="I25" s="777"/>
    </row>
    <row r="26" spans="1:9">
      <c r="B26" s="553" t="s">
        <v>599</v>
      </c>
      <c r="C26" s="775">
        <v>25</v>
      </c>
      <c r="D26" s="775">
        <v>30</v>
      </c>
      <c r="E26" s="775">
        <v>25</v>
      </c>
      <c r="F26" s="775">
        <v>28</v>
      </c>
      <c r="G26" s="775">
        <v>28</v>
      </c>
      <c r="H26" s="776"/>
      <c r="I26" s="777"/>
    </row>
    <row r="27" spans="1:9">
      <c r="B27" s="553" t="s">
        <v>600</v>
      </c>
      <c r="C27" s="775">
        <v>14</v>
      </c>
      <c r="D27" s="775">
        <v>14</v>
      </c>
      <c r="E27" s="775">
        <v>14</v>
      </c>
      <c r="F27" s="775">
        <v>21</v>
      </c>
      <c r="G27" s="775">
        <v>23</v>
      </c>
      <c r="H27" s="776"/>
      <c r="I27" s="777"/>
    </row>
    <row r="28" spans="1:9">
      <c r="B28" s="553" t="s">
        <v>601</v>
      </c>
      <c r="C28" s="775">
        <v>25</v>
      </c>
      <c r="D28" s="775">
        <v>19</v>
      </c>
      <c r="E28" s="775">
        <v>23</v>
      </c>
      <c r="F28" s="775">
        <v>14</v>
      </c>
      <c r="G28" s="775">
        <v>21</v>
      </c>
      <c r="H28" s="776"/>
      <c r="I28" s="777"/>
    </row>
    <row r="29" spans="1:9">
      <c r="B29" s="553" t="s">
        <v>602</v>
      </c>
      <c r="C29" s="775">
        <v>8</v>
      </c>
      <c r="D29" s="775">
        <v>14</v>
      </c>
      <c r="E29" s="775">
        <v>29</v>
      </c>
      <c r="F29" s="775">
        <v>3</v>
      </c>
      <c r="G29" s="775">
        <v>14</v>
      </c>
      <c r="H29" s="776"/>
      <c r="I29" s="777"/>
    </row>
    <row r="30" spans="1:9">
      <c r="B30" s="553" t="s">
        <v>603</v>
      </c>
      <c r="C30" s="778">
        <v>16</v>
      </c>
      <c r="D30" s="778">
        <v>16</v>
      </c>
      <c r="E30" s="778">
        <v>30</v>
      </c>
      <c r="F30" s="778">
        <v>5</v>
      </c>
      <c r="G30" s="778">
        <v>12</v>
      </c>
      <c r="H30" s="779"/>
      <c r="I30" s="780"/>
    </row>
    <row r="31" spans="1:9" ht="8.1" customHeight="1"/>
    <row r="32" spans="1:9" ht="18.75">
      <c r="C32" s="781" t="s">
        <v>58</v>
      </c>
      <c r="D32" s="781"/>
      <c r="E32" s="781"/>
      <c r="F32" s="781"/>
      <c r="G32" s="781"/>
      <c r="H32" s="781"/>
      <c r="I32" s="782" t="s">
        <v>604</v>
      </c>
    </row>
    <row r="33" spans="1:9">
      <c r="B33" s="783"/>
      <c r="C33" s="770">
        <v>2012</v>
      </c>
      <c r="D33" s="770">
        <v>2013</v>
      </c>
      <c r="E33" s="770">
        <v>2014</v>
      </c>
      <c r="F33" s="770">
        <v>2015</v>
      </c>
      <c r="G33" s="770">
        <v>2016</v>
      </c>
      <c r="H33" s="783" t="s">
        <v>595</v>
      </c>
      <c r="I33" s="784" t="s">
        <v>596</v>
      </c>
    </row>
    <row r="34" spans="1:9">
      <c r="B34" s="783" t="s">
        <v>597</v>
      </c>
      <c r="C34" s="772">
        <v>42</v>
      </c>
      <c r="D34" s="772">
        <v>8</v>
      </c>
      <c r="E34" s="772">
        <v>0</v>
      </c>
      <c r="F34" s="772">
        <v>3</v>
      </c>
      <c r="G34" s="772">
        <v>5</v>
      </c>
      <c r="H34" s="785">
        <f t="shared" ref="H34:H39" si="0">SUM(C34:G34)</f>
        <v>58</v>
      </c>
      <c r="I34" s="786" t="str">
        <f>IF(H34&gt;100,"ja","nee")</f>
        <v>nee</v>
      </c>
    </row>
    <row r="35" spans="1:9">
      <c r="B35" s="783" t="s">
        <v>598</v>
      </c>
      <c r="C35" s="775">
        <v>25</v>
      </c>
      <c r="D35" s="775">
        <v>21</v>
      </c>
      <c r="E35" s="775">
        <v>4</v>
      </c>
      <c r="F35" s="775">
        <v>14</v>
      </c>
      <c r="G35" s="775">
        <v>14</v>
      </c>
      <c r="H35" s="785">
        <v>120</v>
      </c>
      <c r="I35" s="786" t="str">
        <f t="shared" ref="I35:I40" si="1">IF(H35&gt;100,"ja","nee")</f>
        <v>ja</v>
      </c>
    </row>
    <row r="36" spans="1:9">
      <c r="B36" s="783" t="s">
        <v>599</v>
      </c>
      <c r="C36" s="775">
        <v>25</v>
      </c>
      <c r="D36" s="775">
        <v>30</v>
      </c>
      <c r="E36" s="775">
        <v>25</v>
      </c>
      <c r="F36" s="775">
        <v>28</v>
      </c>
      <c r="G36" s="775">
        <v>28</v>
      </c>
      <c r="H36" s="785">
        <f t="shared" si="0"/>
        <v>136</v>
      </c>
      <c r="I36" s="786" t="str">
        <f t="shared" si="1"/>
        <v>ja</v>
      </c>
    </row>
    <row r="37" spans="1:9">
      <c r="B37" s="783" t="s">
        <v>600</v>
      </c>
      <c r="C37" s="775">
        <v>14</v>
      </c>
      <c r="D37" s="775">
        <v>14</v>
      </c>
      <c r="E37" s="775">
        <v>14</v>
      </c>
      <c r="F37" s="775">
        <v>21</v>
      </c>
      <c r="G37" s="775">
        <v>23</v>
      </c>
      <c r="H37" s="785">
        <f t="shared" si="0"/>
        <v>86</v>
      </c>
      <c r="I37" s="786" t="str">
        <f t="shared" si="1"/>
        <v>nee</v>
      </c>
    </row>
    <row r="38" spans="1:9">
      <c r="B38" s="783" t="s">
        <v>601</v>
      </c>
      <c r="C38" s="775">
        <v>25</v>
      </c>
      <c r="D38" s="775">
        <v>19</v>
      </c>
      <c r="E38" s="775">
        <v>23</v>
      </c>
      <c r="F38" s="775">
        <v>14</v>
      </c>
      <c r="G38" s="775">
        <v>21</v>
      </c>
      <c r="H38" s="785">
        <f t="shared" si="0"/>
        <v>102</v>
      </c>
      <c r="I38" s="786" t="str">
        <f t="shared" si="1"/>
        <v>ja</v>
      </c>
    </row>
    <row r="39" spans="1:9">
      <c r="B39" s="783" t="s">
        <v>602</v>
      </c>
      <c r="C39" s="775">
        <v>8</v>
      </c>
      <c r="D39" s="775">
        <v>14</v>
      </c>
      <c r="E39" s="775">
        <v>29</v>
      </c>
      <c r="F39" s="775">
        <v>3</v>
      </c>
      <c r="G39" s="775">
        <v>14</v>
      </c>
      <c r="H39" s="785">
        <f t="shared" si="0"/>
        <v>68</v>
      </c>
      <c r="I39" s="786" t="str">
        <f t="shared" si="1"/>
        <v>nee</v>
      </c>
    </row>
    <row r="40" spans="1:9">
      <c r="B40" s="783" t="s">
        <v>603</v>
      </c>
      <c r="C40" s="778">
        <v>16</v>
      </c>
      <c r="D40" s="778">
        <v>16</v>
      </c>
      <c r="E40" s="778">
        <v>30</v>
      </c>
      <c r="F40" s="778">
        <v>5</v>
      </c>
      <c r="G40" s="778">
        <v>12</v>
      </c>
      <c r="H40" s="787">
        <v>101</v>
      </c>
      <c r="I40" s="786" t="str">
        <f t="shared" si="1"/>
        <v>ja</v>
      </c>
    </row>
    <row r="41" spans="1:9">
      <c r="B41" s="764"/>
      <c r="C41" s="764"/>
      <c r="D41" s="764"/>
      <c r="E41" s="764"/>
      <c r="F41" s="764"/>
      <c r="G41" s="764"/>
      <c r="H41" s="788"/>
      <c r="I41" s="789"/>
    </row>
    <row r="42" spans="1:9" ht="18.75">
      <c r="A42" s="143"/>
      <c r="B42" s="143" t="s">
        <v>605</v>
      </c>
      <c r="C42" s="143"/>
      <c r="D42" s="143"/>
      <c r="E42" s="143"/>
      <c r="F42" s="143"/>
      <c r="G42" s="143"/>
      <c r="H42" s="143"/>
      <c r="I42" s="143"/>
    </row>
    <row r="43" spans="1:9">
      <c r="B43" s="17" t="s">
        <v>606</v>
      </c>
    </row>
    <row r="44" spans="1:9">
      <c r="B44" s="17" t="s">
        <v>607</v>
      </c>
    </row>
    <row r="45" spans="1:9">
      <c r="B45" s="22" t="s">
        <v>608</v>
      </c>
    </row>
  </sheetData>
  <mergeCells count="3">
    <mergeCell ref="A1:I1"/>
    <mergeCell ref="B22:I22"/>
    <mergeCell ref="C32:H32"/>
  </mergeCells>
  <conditionalFormatting sqref="I34:I41">
    <cfRule type="cellIs" dxfId="1" priority="1" stopIfTrue="1" operator="equal">
      <formula>"nee"</formula>
    </cfRule>
    <cfRule type="cellIs" dxfId="0" priority="2" stopIfTrue="1" operator="equal">
      <formula>"ja"</formula>
    </cfRule>
  </conditionalFormatting>
  <printOptions horizontalCentered="1"/>
  <pageMargins left="0.19685039370078741" right="0.19685039370078741" top="0.98425196850393704" bottom="0.78740157480314965" header="0.51181102362204722" footer="0.51181102362204722"/>
  <pageSetup paperSize="9" scale="95"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drawing r:id="rId2"/>
  <legacyDrawing r:id="rId3"/>
  <legacyDrawingHF r:id="rId4"/>
  <oleObjects>
    <mc:AlternateContent xmlns:mc="http://schemas.openxmlformats.org/markup-compatibility/2006">
      <mc:Choice Requires="x14">
        <oleObject progId="PBrush" shapeId="22529" r:id="rId5">
          <objectPr defaultSize="0" autoPict="0" r:id="rId6">
            <anchor moveWithCells="1" sizeWithCells="1">
              <from>
                <xdr:col>4</xdr:col>
                <xdr:colOff>152400</xdr:colOff>
                <xdr:row>22</xdr:row>
                <xdr:rowOff>123825</xdr:rowOff>
              </from>
              <to>
                <xdr:col>4</xdr:col>
                <xdr:colOff>152400</xdr:colOff>
                <xdr:row>22</xdr:row>
                <xdr:rowOff>123825</xdr:rowOff>
              </to>
            </anchor>
          </objectPr>
        </oleObject>
      </mc:Choice>
      <mc:Fallback>
        <oleObject progId="PBrush" shapeId="22529" r:id="rId5"/>
      </mc:Fallback>
    </mc:AlternateContent>
    <mc:AlternateContent xmlns:mc="http://schemas.openxmlformats.org/markup-compatibility/2006">
      <mc:Choice Requires="x14">
        <oleObject progId="PBrush" shapeId="22530" r:id="rId7">
          <objectPr defaultSize="0" autoPict="0" r:id="rId6">
            <anchor moveWithCells="1" sizeWithCells="1">
              <from>
                <xdr:col>4</xdr:col>
                <xdr:colOff>152400</xdr:colOff>
                <xdr:row>22</xdr:row>
                <xdr:rowOff>123825</xdr:rowOff>
              </from>
              <to>
                <xdr:col>4</xdr:col>
                <xdr:colOff>152400</xdr:colOff>
                <xdr:row>22</xdr:row>
                <xdr:rowOff>123825</xdr:rowOff>
              </to>
            </anchor>
          </objectPr>
        </oleObject>
      </mc:Choice>
      <mc:Fallback>
        <oleObject progId="PBrush" shapeId="22530" r:id="rId7"/>
      </mc:Fallback>
    </mc:AlternateContent>
    <mc:AlternateContent xmlns:mc="http://schemas.openxmlformats.org/markup-compatibility/2006">
      <mc:Choice Requires="x14">
        <oleObject progId="PBrush" shapeId="22531" r:id="rId8">
          <objectPr defaultSize="0" autoPict="0" r:id="rId6">
            <anchor moveWithCells="1" sizeWithCells="1">
              <from>
                <xdr:col>4</xdr:col>
                <xdr:colOff>152400</xdr:colOff>
                <xdr:row>32</xdr:row>
                <xdr:rowOff>123825</xdr:rowOff>
              </from>
              <to>
                <xdr:col>4</xdr:col>
                <xdr:colOff>152400</xdr:colOff>
                <xdr:row>32</xdr:row>
                <xdr:rowOff>123825</xdr:rowOff>
              </to>
            </anchor>
          </objectPr>
        </oleObject>
      </mc:Choice>
      <mc:Fallback>
        <oleObject progId="PBrush" shapeId="22531" r:id="rId8"/>
      </mc:Fallback>
    </mc:AlternateContent>
    <mc:AlternateContent xmlns:mc="http://schemas.openxmlformats.org/markup-compatibility/2006">
      <mc:Choice Requires="x14">
        <oleObject progId="PBrush" shapeId="22532" r:id="rId9">
          <objectPr defaultSize="0" autoPict="0" r:id="rId6">
            <anchor moveWithCells="1" sizeWithCells="1">
              <from>
                <xdr:col>4</xdr:col>
                <xdr:colOff>152400</xdr:colOff>
                <xdr:row>32</xdr:row>
                <xdr:rowOff>123825</xdr:rowOff>
              </from>
              <to>
                <xdr:col>4</xdr:col>
                <xdr:colOff>152400</xdr:colOff>
                <xdr:row>32</xdr:row>
                <xdr:rowOff>123825</xdr:rowOff>
              </to>
            </anchor>
          </objectPr>
        </oleObject>
      </mc:Choice>
      <mc:Fallback>
        <oleObject progId="PBrush" shapeId="22532" r:id="rId9"/>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showGridLines="0" zoomScaleNormal="100" zoomScaleSheetLayoutView="100" workbookViewId="0">
      <selection activeCell="I1" sqref="I1"/>
    </sheetView>
  </sheetViews>
  <sheetFormatPr defaultColWidth="9.140625" defaultRowHeight="15"/>
  <cols>
    <col min="1" max="1" width="3" style="460" customWidth="1"/>
    <col min="2" max="8" width="13.85546875" style="9" customWidth="1"/>
    <col min="9" max="9" width="4.140625" style="9" customWidth="1"/>
    <col min="10" max="16384" width="9.140625" style="9"/>
  </cols>
  <sheetData>
    <row r="1" spans="1:8" s="33" customFormat="1" ht="30" customHeight="1" thickBot="1">
      <c r="A1" s="13" t="s">
        <v>609</v>
      </c>
      <c r="B1" s="13"/>
      <c r="C1" s="13"/>
      <c r="D1" s="13"/>
      <c r="E1" s="13"/>
      <c r="F1" s="13"/>
      <c r="G1" s="13"/>
      <c r="H1" s="13"/>
    </row>
    <row r="2" spans="1:8" s="790" customFormat="1" ht="19.5" thickTop="1">
      <c r="A2" s="143"/>
      <c r="B2" s="15" t="s">
        <v>610</v>
      </c>
      <c r="C2" s="143"/>
      <c r="D2" s="143"/>
      <c r="E2" s="143"/>
      <c r="F2" s="143"/>
      <c r="G2" s="111"/>
      <c r="H2" s="111"/>
    </row>
    <row r="3" spans="1:8" s="39" customFormat="1" ht="15.75">
      <c r="A3" s="791"/>
      <c r="B3" s="792" t="s">
        <v>611</v>
      </c>
    </row>
    <row r="4" spans="1:8" s="39" customFormat="1" ht="15.75">
      <c r="A4" s="791">
        <v>1</v>
      </c>
      <c r="B4" s="39" t="s">
        <v>612</v>
      </c>
    </row>
    <row r="5" spans="1:8" s="39" customFormat="1" ht="15.75">
      <c r="A5" s="791">
        <v>2</v>
      </c>
      <c r="B5" s="40" t="s">
        <v>613</v>
      </c>
    </row>
    <row r="6" spans="1:8" s="39" customFormat="1" ht="15.75">
      <c r="A6" s="791">
        <v>3</v>
      </c>
      <c r="B6" s="40" t="s">
        <v>614</v>
      </c>
    </row>
    <row r="7" spans="1:8" s="39" customFormat="1" ht="15.75">
      <c r="A7" s="791">
        <v>4</v>
      </c>
      <c r="B7" s="40" t="s">
        <v>615</v>
      </c>
    </row>
    <row r="8" spans="1:8" s="40" customFormat="1" ht="15.75">
      <c r="A8" s="791">
        <v>5</v>
      </c>
      <c r="B8" s="40" t="s">
        <v>616</v>
      </c>
    </row>
    <row r="9" spans="1:8" s="40" customFormat="1" ht="15.75">
      <c r="A9" s="791">
        <v>6</v>
      </c>
      <c r="B9" s="40" t="s">
        <v>617</v>
      </c>
    </row>
    <row r="10" spans="1:8" s="40" customFormat="1" ht="15.75">
      <c r="A10" s="791">
        <v>7</v>
      </c>
      <c r="B10" s="40" t="s">
        <v>618</v>
      </c>
    </row>
    <row r="11" spans="1:8" ht="21">
      <c r="B11" s="793" t="s">
        <v>619</v>
      </c>
      <c r="C11" s="793"/>
      <c r="D11" s="793"/>
      <c r="E11" s="793"/>
      <c r="F11" s="794"/>
    </row>
    <row r="12" spans="1:8" ht="15.75">
      <c r="B12" s="795" t="s">
        <v>620</v>
      </c>
      <c r="C12" s="796" t="s">
        <v>621</v>
      </c>
      <c r="D12" s="797" t="s">
        <v>76</v>
      </c>
      <c r="E12" s="798" t="s">
        <v>358</v>
      </c>
      <c r="F12" s="799" t="s">
        <v>622</v>
      </c>
      <c r="G12" s="664"/>
    </row>
    <row r="13" spans="1:8">
      <c r="B13" s="800" t="s">
        <v>623</v>
      </c>
      <c r="C13" s="801">
        <v>4300</v>
      </c>
      <c r="D13" s="801">
        <v>1550</v>
      </c>
      <c r="E13" s="802">
        <v>2750</v>
      </c>
      <c r="F13"/>
    </row>
    <row r="14" spans="1:8" ht="21">
      <c r="B14" s="793" t="s">
        <v>624</v>
      </c>
      <c r="C14" s="793"/>
      <c r="D14" s="793"/>
      <c r="E14" s="793"/>
      <c r="F14" s="794"/>
    </row>
    <row r="15" spans="1:8" ht="15.75">
      <c r="B15" s="795" t="s">
        <v>625</v>
      </c>
      <c r="C15" s="796" t="s">
        <v>621</v>
      </c>
      <c r="D15" s="797" t="s">
        <v>76</v>
      </c>
      <c r="E15" s="798" t="s">
        <v>358</v>
      </c>
      <c r="F15" s="803" t="s">
        <v>626</v>
      </c>
    </row>
    <row r="16" spans="1:8">
      <c r="B16" s="804" t="s">
        <v>177</v>
      </c>
      <c r="C16" s="805">
        <v>900</v>
      </c>
      <c r="D16" s="805">
        <v>800</v>
      </c>
      <c r="E16" s="802">
        <f>C16-D16</f>
        <v>100</v>
      </c>
      <c r="F16"/>
    </row>
    <row r="17" spans="1:8">
      <c r="B17" s="806" t="s">
        <v>178</v>
      </c>
      <c r="C17" s="807">
        <v>1300</v>
      </c>
      <c r="D17" s="807">
        <v>500</v>
      </c>
      <c r="E17" s="802">
        <f>C17-D17</f>
        <v>800</v>
      </c>
      <c r="F17"/>
    </row>
    <row r="18" spans="1:8">
      <c r="B18" s="808" t="s">
        <v>627</v>
      </c>
      <c r="C18" s="809">
        <v>1100</v>
      </c>
      <c r="D18" s="809">
        <v>1250</v>
      </c>
      <c r="E18" s="802">
        <f>C18-D18</f>
        <v>-150</v>
      </c>
      <c r="F18"/>
    </row>
    <row r="19" spans="1:8" ht="15.75">
      <c r="B19" s="810" t="s">
        <v>358</v>
      </c>
      <c r="C19" s="811">
        <f>SUM(C16:C18)</f>
        <v>3300</v>
      </c>
      <c r="D19" s="811">
        <f>SUM(D16:D18)</f>
        <v>2550</v>
      </c>
      <c r="E19" s="811">
        <f>SUM(E16:E18)</f>
        <v>750</v>
      </c>
      <c r="F19"/>
    </row>
    <row r="20" spans="1:8" ht="9" customHeight="1"/>
    <row r="21" spans="1:8" ht="17.100000000000001" customHeight="1">
      <c r="A21" s="812" t="s">
        <v>628</v>
      </c>
      <c r="B21" s="812"/>
      <c r="C21" s="812"/>
      <c r="D21" s="812"/>
      <c r="E21" s="812"/>
      <c r="F21" s="812"/>
      <c r="G21" s="812"/>
      <c r="H21" s="812"/>
    </row>
    <row r="22" spans="1:8">
      <c r="A22" s="813"/>
      <c r="B22" s="814"/>
      <c r="C22" s="814"/>
      <c r="D22" s="814"/>
      <c r="E22" s="814"/>
      <c r="F22" s="814"/>
      <c r="G22" s="814"/>
      <c r="H22" s="815"/>
    </row>
    <row r="23" spans="1:8">
      <c r="A23" s="816"/>
      <c r="B23" s="202"/>
      <c r="C23" s="202"/>
      <c r="D23" s="202"/>
      <c r="E23" s="202"/>
      <c r="F23" s="202"/>
      <c r="G23" s="202"/>
      <c r="H23" s="817"/>
    </row>
    <row r="24" spans="1:8">
      <c r="A24" s="816"/>
      <c r="B24" s="202"/>
      <c r="C24" s="202"/>
      <c r="D24" s="202"/>
      <c r="E24" s="202"/>
      <c r="F24" s="202"/>
      <c r="G24" s="202"/>
      <c r="H24" s="817"/>
    </row>
    <row r="25" spans="1:8">
      <c r="A25" s="816"/>
      <c r="B25" s="202"/>
      <c r="C25" s="202"/>
      <c r="D25" s="202"/>
      <c r="E25" s="202"/>
      <c r="F25" s="202"/>
      <c r="G25" s="202"/>
      <c r="H25" s="817"/>
    </row>
    <row r="26" spans="1:8">
      <c r="A26" s="816"/>
      <c r="B26" s="202"/>
      <c r="C26" s="202"/>
      <c r="D26" s="202"/>
      <c r="E26" s="202"/>
      <c r="F26" s="202"/>
      <c r="G26" s="202"/>
      <c r="H26" s="817"/>
    </row>
    <row r="27" spans="1:8">
      <c r="A27" s="816"/>
      <c r="B27" s="202"/>
      <c r="C27" s="202"/>
      <c r="D27" s="202"/>
      <c r="E27" s="202"/>
      <c r="F27" s="202"/>
      <c r="G27" s="202"/>
      <c r="H27" s="817"/>
    </row>
    <row r="28" spans="1:8">
      <c r="A28" s="816"/>
      <c r="B28" s="202"/>
      <c r="C28" s="202"/>
      <c r="D28" s="202"/>
      <c r="E28" s="202"/>
      <c r="F28" s="202"/>
      <c r="G28" s="202"/>
      <c r="H28" s="817"/>
    </row>
    <row r="29" spans="1:8">
      <c r="A29" s="816"/>
      <c r="B29" s="202"/>
      <c r="C29" s="202"/>
      <c r="D29" s="202"/>
      <c r="E29" s="202"/>
      <c r="F29" s="202"/>
      <c r="G29" s="202"/>
      <c r="H29" s="817"/>
    </row>
    <row r="30" spans="1:8">
      <c r="A30" s="816"/>
      <c r="B30" s="202"/>
      <c r="C30" s="202"/>
      <c r="D30" s="202"/>
      <c r="E30" s="202"/>
      <c r="F30" s="202"/>
      <c r="G30" s="202"/>
      <c r="H30" s="817"/>
    </row>
    <row r="31" spans="1:8">
      <c r="A31" s="816"/>
      <c r="B31" s="202"/>
      <c r="C31" s="202"/>
      <c r="D31" s="202"/>
      <c r="E31" s="202"/>
      <c r="F31" s="202"/>
      <c r="G31" s="202"/>
      <c r="H31" s="817"/>
    </row>
    <row r="32" spans="1:8">
      <c r="A32" s="816"/>
      <c r="B32" s="202"/>
      <c r="C32" s="202"/>
      <c r="D32" s="202"/>
      <c r="E32" s="202"/>
      <c r="F32" s="202"/>
      <c r="G32" s="202"/>
      <c r="H32" s="817"/>
    </row>
    <row r="33" spans="1:8">
      <c r="A33" s="816"/>
      <c r="B33" s="202"/>
      <c r="C33" s="202"/>
      <c r="D33" s="202"/>
      <c r="E33" s="202"/>
      <c r="F33" s="202"/>
      <c r="G33" s="202"/>
      <c r="H33" s="817"/>
    </row>
    <row r="34" spans="1:8" ht="18.75">
      <c r="A34" s="818"/>
      <c r="B34" s="819"/>
      <c r="C34" s="819"/>
      <c r="D34" s="820" t="s">
        <v>629</v>
      </c>
      <c r="E34" s="820"/>
      <c r="F34" s="820"/>
      <c r="G34" s="819"/>
      <c r="H34" s="821"/>
    </row>
    <row r="35" spans="1:8">
      <c r="B35" s="822" t="s">
        <v>630</v>
      </c>
      <c r="C35" s="823"/>
      <c r="D35" s="823"/>
      <c r="F35" s="824" t="s">
        <v>631</v>
      </c>
      <c r="G35" s="824"/>
    </row>
    <row r="36" spans="1:8">
      <c r="F36" s="825"/>
      <c r="G36" s="825"/>
    </row>
    <row r="49" spans="3:7">
      <c r="C49" s="822" t="s">
        <v>632</v>
      </c>
      <c r="D49" s="822"/>
      <c r="E49" s="822"/>
      <c r="F49" s="822"/>
      <c r="G49" s="822"/>
    </row>
  </sheetData>
  <mergeCells count="8">
    <mergeCell ref="C49:G49"/>
    <mergeCell ref="A1:H1"/>
    <mergeCell ref="B11:E11"/>
    <mergeCell ref="B14:E14"/>
    <mergeCell ref="A21:H21"/>
    <mergeCell ref="D34:F34"/>
    <mergeCell ref="B35:D35"/>
    <mergeCell ref="F35:G35"/>
  </mergeCells>
  <printOptions horizontalCentered="1"/>
  <pageMargins left="0.19685039370078741" right="0.19685039370078741" top="0.98425196850393704" bottom="0.78740157480314965" header="0.51181102362204722" footer="0.51181102362204722"/>
  <pageSetup paperSize="9" scale="95"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rowBreaks count="1" manualBreakCount="1">
    <brk id="49" max="7" man="1"/>
  </rowBreaks>
  <drawing r:id="rId2"/>
  <legacyDrawing r:id="rId3"/>
  <legacyDrawingHF r:id="rId4"/>
  <oleObjects>
    <mc:AlternateContent xmlns:mc="http://schemas.openxmlformats.org/markup-compatibility/2006">
      <mc:Choice Requires="x14">
        <oleObject progId="PBrush" shapeId="23553" r:id="rId5">
          <objectPr defaultSize="0" autoPict="0" r:id="rId6">
            <anchor moveWithCells="1" sizeWithCells="1">
              <from>
                <xdr:col>3</xdr:col>
                <xdr:colOff>142875</xdr:colOff>
                <xdr:row>0</xdr:row>
                <xdr:rowOff>142875</xdr:rowOff>
              </from>
              <to>
                <xdr:col>3</xdr:col>
                <xdr:colOff>142875</xdr:colOff>
                <xdr:row>0</xdr:row>
                <xdr:rowOff>142875</xdr:rowOff>
              </to>
            </anchor>
          </objectPr>
        </oleObject>
      </mc:Choice>
      <mc:Fallback>
        <oleObject progId="PBrush" shapeId="23553" r:id="rId5"/>
      </mc:Fallback>
    </mc:AlternateContent>
    <mc:AlternateContent xmlns:mc="http://schemas.openxmlformats.org/markup-compatibility/2006">
      <mc:Choice Requires="x14">
        <oleObject progId="PBrush" shapeId="23554" r:id="rId7">
          <objectPr defaultSize="0" autoPict="0" r:id="rId6">
            <anchor moveWithCells="1" sizeWithCells="1">
              <from>
                <xdr:col>3</xdr:col>
                <xdr:colOff>142875</xdr:colOff>
                <xdr:row>0</xdr:row>
                <xdr:rowOff>142875</xdr:rowOff>
              </from>
              <to>
                <xdr:col>3</xdr:col>
                <xdr:colOff>142875</xdr:colOff>
                <xdr:row>0</xdr:row>
                <xdr:rowOff>142875</xdr:rowOff>
              </to>
            </anchor>
          </objectPr>
        </oleObject>
      </mc:Choice>
      <mc:Fallback>
        <oleObject progId="PBrush" shapeId="23554"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zoomScaleSheetLayoutView="100" workbookViewId="0">
      <selection activeCell="A2" sqref="A2"/>
    </sheetView>
  </sheetViews>
  <sheetFormatPr defaultColWidth="8.85546875" defaultRowHeight="15"/>
  <cols>
    <col min="1" max="1" width="2.5703125" style="22" customWidth="1"/>
    <col min="2" max="2" width="14.5703125" style="14" customWidth="1"/>
    <col min="3" max="3" width="10.42578125" style="14" bestFit="1" customWidth="1"/>
    <col min="4" max="4" width="9" style="14" bestFit="1" customWidth="1"/>
    <col min="5" max="5" width="9.7109375" style="14" customWidth="1"/>
    <col min="6" max="6" width="10.5703125" style="14" customWidth="1"/>
    <col min="7" max="7" width="3.7109375" style="14" customWidth="1"/>
    <col min="8" max="8" width="9.28515625" style="14" customWidth="1"/>
    <col min="9" max="9" width="8.85546875" style="14"/>
    <col min="10" max="10" width="7.85546875" style="14" customWidth="1"/>
    <col min="11" max="11" width="19.140625" style="14" customWidth="1"/>
    <col min="12" max="12" width="9" style="14" bestFit="1" customWidth="1"/>
    <col min="13" max="16384" width="8.85546875" style="14"/>
  </cols>
  <sheetData>
    <row r="1" spans="1:11" ht="30" customHeight="1" thickBot="1">
      <c r="A1" s="13" t="s">
        <v>46</v>
      </c>
      <c r="B1" s="13"/>
      <c r="C1" s="13"/>
      <c r="D1" s="13"/>
      <c r="E1" s="13"/>
      <c r="F1" s="13"/>
      <c r="G1" s="13"/>
      <c r="H1" s="13"/>
      <c r="I1" s="13"/>
      <c r="J1" s="13"/>
      <c r="K1" s="13"/>
    </row>
    <row r="2" spans="1:11" s="17" customFormat="1" ht="19.5" thickTop="1">
      <c r="A2" s="15" t="s">
        <v>47</v>
      </c>
      <c r="B2" s="16"/>
      <c r="C2" s="16"/>
      <c r="D2" s="16"/>
      <c r="E2" s="16"/>
      <c r="F2" s="16"/>
      <c r="G2" s="16"/>
      <c r="H2" s="16"/>
      <c r="I2" s="16"/>
      <c r="J2" s="16"/>
      <c r="K2" s="16"/>
    </row>
    <row r="3" spans="1:11" s="17" customFormat="1">
      <c r="A3" s="17">
        <v>1</v>
      </c>
      <c r="B3" s="18" t="s">
        <v>48</v>
      </c>
      <c r="C3" s="18"/>
      <c r="D3" s="18"/>
      <c r="E3" s="18"/>
      <c r="F3" s="18"/>
      <c r="G3" s="18"/>
      <c r="H3" s="18"/>
      <c r="I3" s="18"/>
      <c r="J3" s="18"/>
    </row>
    <row r="4" spans="1:11">
      <c r="A4" s="17">
        <v>2</v>
      </c>
      <c r="B4" s="18" t="s">
        <v>49</v>
      </c>
      <c r="C4" s="18"/>
      <c r="D4" s="18"/>
      <c r="E4" s="18"/>
      <c r="F4" s="18"/>
      <c r="G4" s="18"/>
      <c r="H4" s="18"/>
      <c r="I4" s="18"/>
      <c r="J4" s="18"/>
    </row>
    <row r="5" spans="1:11">
      <c r="A5" s="17">
        <v>3</v>
      </c>
      <c r="B5" s="18" t="s">
        <v>50</v>
      </c>
      <c r="C5" s="19"/>
      <c r="D5" s="19"/>
      <c r="E5" s="19"/>
      <c r="F5" s="19"/>
      <c r="G5" s="19"/>
      <c r="H5" s="19"/>
      <c r="I5" s="19"/>
      <c r="J5" s="19"/>
    </row>
    <row r="6" spans="1:11">
      <c r="A6" s="20"/>
      <c r="B6" s="18"/>
      <c r="C6" s="21" t="s">
        <v>51</v>
      </c>
      <c r="D6" s="21"/>
      <c r="E6" s="21"/>
      <c r="F6" s="21"/>
      <c r="G6" s="19"/>
    </row>
    <row r="7" spans="1:11">
      <c r="B7" s="17"/>
      <c r="C7" s="23" t="s">
        <v>52</v>
      </c>
      <c r="D7" s="23" t="s">
        <v>53</v>
      </c>
    </row>
    <row r="8" spans="1:11">
      <c r="C8" s="14">
        <v>1000</v>
      </c>
      <c r="D8" s="14">
        <v>500</v>
      </c>
    </row>
    <row r="9" spans="1:11">
      <c r="C9" s="14">
        <v>250</v>
      </c>
      <c r="D9" s="14">
        <v>100</v>
      </c>
      <c r="E9" s="24" t="s">
        <v>54</v>
      </c>
      <c r="F9" s="24" t="s">
        <v>55</v>
      </c>
    </row>
    <row r="10" spans="1:11">
      <c r="A10" s="14"/>
      <c r="B10" s="25" t="s">
        <v>56</v>
      </c>
      <c r="C10" s="26">
        <f>C8+C9</f>
        <v>1250</v>
      </c>
      <c r="D10" s="27"/>
      <c r="E10" s="27"/>
      <c r="F10" s="27"/>
    </row>
    <row r="11" spans="1:11">
      <c r="A11" s="17">
        <v>4</v>
      </c>
      <c r="B11" s="18" t="s">
        <v>57</v>
      </c>
    </row>
    <row r="12" spans="1:11">
      <c r="B12" s="18"/>
    </row>
    <row r="13" spans="1:11">
      <c r="B13" s="18"/>
      <c r="C13" s="28" t="s">
        <v>58</v>
      </c>
      <c r="D13" s="28"/>
      <c r="E13" s="28"/>
      <c r="F13" s="28"/>
    </row>
    <row r="14" spans="1:11">
      <c r="B14" s="18"/>
      <c r="C14" s="23" t="s">
        <v>52</v>
      </c>
      <c r="D14" s="23" t="s">
        <v>53</v>
      </c>
    </row>
    <row r="15" spans="1:11">
      <c r="B15" s="18"/>
      <c r="C15" s="29">
        <v>1000</v>
      </c>
      <c r="D15" s="29">
        <v>500</v>
      </c>
      <c r="E15" s="29"/>
      <c r="F15" s="29"/>
    </row>
    <row r="16" spans="1:11">
      <c r="B16" s="18"/>
      <c r="C16" s="29">
        <v>250</v>
      </c>
      <c r="D16" s="29">
        <v>100</v>
      </c>
      <c r="E16" s="30" t="s">
        <v>54</v>
      </c>
      <c r="F16" s="30" t="s">
        <v>55</v>
      </c>
    </row>
    <row r="17" spans="1:13">
      <c r="B17" s="18"/>
      <c r="C17" s="31">
        <f>C15+C16</f>
        <v>1250</v>
      </c>
      <c r="D17" s="31">
        <f>D15+D16</f>
        <v>600</v>
      </c>
      <c r="E17" s="31">
        <f>C17-D17</f>
        <v>650</v>
      </c>
      <c r="F17" s="32">
        <f>E17*0.21</f>
        <v>136.5</v>
      </c>
    </row>
    <row r="18" spans="1:13">
      <c r="B18" s="18"/>
    </row>
    <row r="19" spans="1:13">
      <c r="A19" s="14"/>
    </row>
    <row r="20" spans="1:13" s="17" customFormat="1" ht="18.75">
      <c r="A20" s="15" t="s">
        <v>59</v>
      </c>
      <c r="B20" s="16"/>
      <c r="C20" s="16"/>
      <c r="D20" s="16"/>
      <c r="E20" s="16"/>
      <c r="F20" s="16"/>
      <c r="G20" s="16"/>
      <c r="H20" s="16"/>
      <c r="I20" s="16"/>
      <c r="J20" s="16"/>
      <c r="K20" s="16"/>
      <c r="M20" s="14"/>
    </row>
    <row r="21" spans="1:13">
      <c r="A21" s="22">
        <v>1</v>
      </c>
      <c r="B21" s="18" t="s">
        <v>60</v>
      </c>
      <c r="C21" s="18"/>
      <c r="D21" s="18"/>
      <c r="E21" s="18"/>
      <c r="F21" s="18"/>
      <c r="G21" s="18"/>
      <c r="H21" s="18"/>
      <c r="I21" s="18"/>
      <c r="J21" s="18"/>
    </row>
    <row r="22" spans="1:13">
      <c r="A22" s="22">
        <v>2</v>
      </c>
      <c r="B22" s="18" t="s">
        <v>61</v>
      </c>
    </row>
    <row r="23" spans="1:13">
      <c r="A23" s="22">
        <v>3</v>
      </c>
      <c r="B23" s="18" t="s">
        <v>62</v>
      </c>
    </row>
    <row r="24" spans="1:13">
      <c r="A24" s="22">
        <v>4</v>
      </c>
      <c r="B24" s="18" t="s">
        <v>63</v>
      </c>
    </row>
    <row r="25" spans="1:13">
      <c r="A25" s="22">
        <v>5</v>
      </c>
      <c r="B25" s="18" t="s">
        <v>64</v>
      </c>
    </row>
    <row r="26" spans="1:13">
      <c r="A26" s="22">
        <v>6</v>
      </c>
      <c r="B26" s="18" t="s">
        <v>65</v>
      </c>
    </row>
    <row r="27" spans="1:13">
      <c r="A27" s="22">
        <v>7</v>
      </c>
      <c r="B27" s="18" t="s">
        <v>66</v>
      </c>
    </row>
  </sheetData>
  <mergeCells count="3">
    <mergeCell ref="A1:K1"/>
    <mergeCell ref="C6:F6"/>
    <mergeCell ref="C13:F13"/>
  </mergeCells>
  <printOptions horizontalCentered="1"/>
  <pageMargins left="0.19685039370078741" right="0.19685039370078741" top="0.98425196850393704" bottom="0.59055118110236227" header="0.51181102362204722" footer="0.51181102362204722"/>
  <pageSetup paperSize="9" scale="94" orientation="portrait" blackAndWhite="1" horizontalDpi="4294967293" verticalDpi="4294967293" r:id="rId1"/>
  <headerFooter scaleWithDoc="0">
    <oddHeader>&amp;C&amp;20Basiscursus Excel &amp;R&amp;G</oddHeader>
    <oddFooter>&amp;L® computraining  &amp;R  &amp;D</oddFooter>
    <firstHeader>&amp;L&amp;P&amp;C&amp;24Basiscursus Excel 2010</firstHeader>
    <firstFooter>&amp;L® computraining&amp;R&amp;D</first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Normal="100" zoomScaleSheetLayoutView="80" workbookViewId="0">
      <selection activeCell="H1" sqref="H1"/>
    </sheetView>
  </sheetViews>
  <sheetFormatPr defaultColWidth="9.140625" defaultRowHeight="12"/>
  <cols>
    <col min="1" max="1" width="18.140625" style="838" customWidth="1"/>
    <col min="2" max="2" width="14" style="838" customWidth="1"/>
    <col min="3" max="3" width="18.28515625" style="838" customWidth="1"/>
    <col min="4" max="4" width="13.7109375" style="838" customWidth="1"/>
    <col min="5" max="5" width="18.140625" style="838" customWidth="1"/>
    <col min="6" max="6" width="7.7109375" style="838" customWidth="1"/>
    <col min="7" max="7" width="7.5703125" style="838" customWidth="1"/>
    <col min="8" max="8" width="18" style="838" customWidth="1"/>
    <col min="9" max="16384" width="9.140625" style="838"/>
  </cols>
  <sheetData>
    <row r="1" spans="1:10" s="33" customFormat="1" ht="30.75" customHeight="1" thickBot="1">
      <c r="A1" s="826" t="s">
        <v>633</v>
      </c>
      <c r="B1" s="826"/>
      <c r="C1" s="826"/>
      <c r="D1" s="826"/>
      <c r="E1" s="826"/>
      <c r="F1" s="826"/>
      <c r="G1" s="826"/>
    </row>
    <row r="2" spans="1:10" s="830" customFormat="1" ht="19.5" thickTop="1">
      <c r="A2" s="827" t="s">
        <v>634</v>
      </c>
      <c r="B2" s="828"/>
      <c r="C2" s="828"/>
      <c r="D2" s="828"/>
      <c r="E2" s="828"/>
      <c r="F2" s="828"/>
      <c r="G2" s="829"/>
    </row>
    <row r="3" spans="1:10" s="9" customFormat="1" ht="27.75" customHeight="1">
      <c r="A3" s="831" t="s">
        <v>635</v>
      </c>
      <c r="B3" s="831"/>
      <c r="C3" s="831"/>
      <c r="D3" s="831"/>
      <c r="E3" s="831"/>
      <c r="F3" s="831"/>
      <c r="G3" s="831"/>
      <c r="H3" s="832"/>
    </row>
    <row r="4" spans="1:10" s="835" customFormat="1" ht="26.25">
      <c r="A4" s="833" t="s">
        <v>636</v>
      </c>
      <c r="B4" s="834"/>
      <c r="C4" s="833" t="s">
        <v>637</v>
      </c>
      <c r="D4" s="834"/>
      <c r="E4" s="833" t="s">
        <v>638</v>
      </c>
      <c r="F4" s="834"/>
      <c r="G4" s="834"/>
      <c r="H4" s="834"/>
      <c r="J4" s="836"/>
    </row>
    <row r="5" spans="1:10" ht="36.75" thickBot="1">
      <c r="A5" s="837" t="s">
        <v>639</v>
      </c>
      <c r="C5" s="839" t="s">
        <v>640</v>
      </c>
      <c r="E5" s="840" t="s">
        <v>641</v>
      </c>
    </row>
    <row r="6" spans="1:10" ht="12.75" thickBot="1">
      <c r="A6" s="841">
        <v>8</v>
      </c>
      <c r="C6" s="842" t="s">
        <v>642</v>
      </c>
      <c r="E6" s="843" t="s">
        <v>492</v>
      </c>
    </row>
    <row r="7" spans="1:10" ht="15">
      <c r="A7" s="844"/>
    </row>
    <row r="8" spans="1:10" ht="15.75">
      <c r="A8" s="845" t="s">
        <v>643</v>
      </c>
      <c r="B8" s="846"/>
      <c r="C8" s="846"/>
      <c r="D8" s="846"/>
      <c r="E8" s="846"/>
      <c r="F8" s="846"/>
      <c r="G8" s="846"/>
      <c r="H8" s="846"/>
      <c r="I8" s="838" t="s">
        <v>644</v>
      </c>
    </row>
    <row r="9" spans="1:10" ht="15.75">
      <c r="A9" s="846" t="s">
        <v>645</v>
      </c>
      <c r="B9" s="846"/>
      <c r="C9" s="846"/>
      <c r="D9" s="846"/>
      <c r="E9" s="846"/>
      <c r="F9" s="846"/>
      <c r="G9" s="846"/>
      <c r="H9" s="846"/>
      <c r="I9" s="838" t="s">
        <v>646</v>
      </c>
    </row>
    <row r="10" spans="1:10" ht="15.75">
      <c r="A10" s="845"/>
      <c r="B10" s="846"/>
      <c r="C10" s="846"/>
      <c r="D10" s="846"/>
      <c r="E10" s="846"/>
      <c r="F10" s="846"/>
      <c r="G10" s="846"/>
      <c r="H10" s="846"/>
      <c r="I10" s="838" t="s">
        <v>647</v>
      </c>
    </row>
    <row r="11" spans="1:10" s="847" customFormat="1" ht="15.75">
      <c r="A11" s="847" t="s">
        <v>648</v>
      </c>
      <c r="I11" s="848" t="s">
        <v>649</v>
      </c>
    </row>
    <row r="12" spans="1:10" ht="15.75">
      <c r="A12" s="846" t="s">
        <v>650</v>
      </c>
      <c r="B12" s="846"/>
      <c r="C12" s="846"/>
      <c r="D12" s="846"/>
      <c r="E12" s="846"/>
      <c r="F12" s="846"/>
      <c r="G12" s="846"/>
      <c r="H12" s="846"/>
      <c r="I12" s="838" t="s">
        <v>651</v>
      </c>
    </row>
    <row r="13" spans="1:10" ht="15.75">
      <c r="A13" s="846" t="s">
        <v>652</v>
      </c>
      <c r="B13" s="846"/>
      <c r="C13" s="846"/>
      <c r="D13" s="846"/>
      <c r="E13" s="846"/>
      <c r="F13" s="846"/>
      <c r="G13" s="846"/>
      <c r="H13" s="846"/>
      <c r="I13" s="838" t="s">
        <v>653</v>
      </c>
    </row>
    <row r="14" spans="1:10" ht="15.75">
      <c r="A14" s="846" t="s">
        <v>654</v>
      </c>
      <c r="B14" s="846"/>
      <c r="C14" s="846"/>
      <c r="D14" s="846"/>
      <c r="E14" s="846"/>
      <c r="F14" s="846"/>
      <c r="G14" s="846"/>
      <c r="H14" s="846"/>
      <c r="I14" s="838" t="s">
        <v>655</v>
      </c>
    </row>
    <row r="15" spans="1:10" ht="15.75">
      <c r="A15" s="846" t="s">
        <v>656</v>
      </c>
      <c r="B15" s="846"/>
      <c r="C15" s="846"/>
      <c r="D15" s="846"/>
      <c r="E15" s="846"/>
      <c r="F15" s="846"/>
      <c r="G15" s="846"/>
      <c r="H15" s="846"/>
      <c r="I15" s="838" t="s">
        <v>657</v>
      </c>
    </row>
    <row r="16" spans="1:10" ht="15.75">
      <c r="A16" s="846" t="s">
        <v>658</v>
      </c>
      <c r="B16" s="846"/>
      <c r="C16" s="846"/>
      <c r="D16" s="846"/>
      <c r="E16" s="846"/>
      <c r="F16" s="846"/>
      <c r="G16" s="846"/>
      <c r="H16" s="846"/>
      <c r="I16" s="838" t="s">
        <v>659</v>
      </c>
    </row>
    <row r="17" spans="1:10" ht="15.75">
      <c r="A17" s="846" t="s">
        <v>660</v>
      </c>
      <c r="B17" s="846"/>
      <c r="C17" s="846"/>
      <c r="D17" s="846"/>
      <c r="E17" s="846"/>
      <c r="F17" s="846"/>
      <c r="G17" s="846"/>
      <c r="H17" s="846"/>
    </row>
    <row r="18" spans="1:10" ht="15.75">
      <c r="A18" s="846"/>
      <c r="B18" s="846"/>
      <c r="C18" s="846"/>
      <c r="D18" s="846"/>
      <c r="E18" s="846"/>
      <c r="F18" s="846"/>
      <c r="G18" s="846"/>
      <c r="H18" s="846"/>
    </row>
    <row r="19" spans="1:10" s="847" customFormat="1" ht="15.75">
      <c r="A19" s="847" t="s">
        <v>661</v>
      </c>
    </row>
    <row r="20" spans="1:10" s="846" customFormat="1" ht="15.75">
      <c r="A20" s="846" t="s">
        <v>662</v>
      </c>
    </row>
    <row r="21" spans="1:10" s="846" customFormat="1" ht="15.75">
      <c r="A21" s="849" t="s">
        <v>663</v>
      </c>
    </row>
    <row r="22" spans="1:10" s="846" customFormat="1" ht="15.75">
      <c r="A22" s="849"/>
    </row>
    <row r="23" spans="1:10" s="846" customFormat="1" ht="15.75">
      <c r="A23" s="847" t="s">
        <v>664</v>
      </c>
    </row>
    <row r="24" spans="1:10" s="846" customFormat="1" ht="15.75">
      <c r="A24" s="846" t="s">
        <v>662</v>
      </c>
    </row>
    <row r="25" spans="1:10" s="844" customFormat="1" ht="15.6" customHeight="1">
      <c r="A25" s="846" t="s">
        <v>665</v>
      </c>
      <c r="B25" s="846"/>
      <c r="C25" s="846"/>
      <c r="D25" s="846"/>
      <c r="E25" s="846"/>
      <c r="F25" s="846"/>
      <c r="G25" s="846"/>
      <c r="H25" s="846"/>
    </row>
    <row r="26" spans="1:10" s="844" customFormat="1" ht="15.6" customHeight="1">
      <c r="A26" s="850" t="s">
        <v>51</v>
      </c>
      <c r="B26" s="850"/>
      <c r="C26" s="850"/>
      <c r="D26" s="850"/>
      <c r="E26" s="850"/>
      <c r="F26" s="850"/>
      <c r="G26" s="850"/>
      <c r="H26" s="846"/>
    </row>
    <row r="27" spans="1:10" s="835" customFormat="1" ht="26.25">
      <c r="A27" s="833" t="s">
        <v>636</v>
      </c>
      <c r="B27" s="834"/>
      <c r="C27" s="833" t="s">
        <v>637</v>
      </c>
      <c r="D27" s="834"/>
      <c r="E27" s="833" t="s">
        <v>638</v>
      </c>
      <c r="F27" s="834"/>
      <c r="G27" s="834"/>
      <c r="I27" s="836"/>
      <c r="J27" s="836"/>
    </row>
    <row r="28" spans="1:10" s="848" customFormat="1" ht="12.75" thickBot="1">
      <c r="A28" s="851" t="s">
        <v>666</v>
      </c>
      <c r="C28" s="852" t="s">
        <v>667</v>
      </c>
      <c r="E28" s="853" t="s">
        <v>668</v>
      </c>
    </row>
    <row r="29" spans="1:10" ht="12.75" thickBot="1">
      <c r="A29" s="841"/>
      <c r="C29" s="842"/>
      <c r="E29" s="843"/>
    </row>
    <row r="32" spans="1:10" ht="15">
      <c r="A32" s="844"/>
    </row>
  </sheetData>
  <dataConsolidate/>
  <mergeCells count="3">
    <mergeCell ref="A1:G1"/>
    <mergeCell ref="A3:G3"/>
    <mergeCell ref="A26:G26"/>
  </mergeCells>
  <dataValidations count="3">
    <dataValidation type="whole" allowBlank="1" showInputMessage="1" showErrorMessage="1" error="Alleen getallen onder de 10" prompt="Geef hier uw beoordeling" sqref="A6">
      <formula1>1</formula1>
      <formula2>10</formula2>
    </dataValidation>
    <dataValidation type="list" allowBlank="1" showInputMessage="1" showErrorMessage="1" errorTitle="Onjuiste afdeling!" error="U mag alleen een afdeling uit de lijst kiezen! en wel deze:Inkoop;Verkoop;Magazijn;Onderhoud;Administratie" promptTitle="Bestaande afdelingen" prompt="Hier mag alleen een afdeling uit de lijst worden gebruikt." sqref="E6">
      <formula1>"Inkoop,Verkoop,Magazijn,Onderhoud,Administratie,zelf typen"</formula1>
    </dataValidation>
    <dataValidation type="list" allowBlank="1" showInputMessage="1" showErrorMessage="1" error="Sorry, dit staat niet op de kaart" prompt="Kies hier uw menu" sqref="C6">
      <formula1>$I$8:$I$16</formula1>
    </dataValidation>
  </dataValidations>
  <printOptions horizontalCentered="1"/>
  <pageMargins left="0.74803149606299213" right="0.74803149606299213" top="0.98425196850393704" bottom="0.78740157480314965" header="0.51181102362204722" footer="0.51181102362204722"/>
  <pageSetup paperSize="9" scale="88" orientation="portrait" r:id="rId1"/>
  <headerFooter alignWithMargins="0">
    <oddHeader>&amp;C&amp;20Basis cursus Excel</oddHeader>
    <oddFooter>&amp;L® computraining&amp;R&amp;D</oddFooter>
  </headerFooter>
  <colBreaks count="1" manualBreakCount="1">
    <brk id="7" max="50"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zoomScale="90" zoomScaleNormal="90" zoomScaleSheetLayoutView="80" zoomScalePageLayoutView="90" workbookViewId="0">
      <selection activeCell="I1" sqref="I1"/>
    </sheetView>
  </sheetViews>
  <sheetFormatPr defaultColWidth="8.85546875" defaultRowHeight="15"/>
  <cols>
    <col min="1" max="1" width="17" customWidth="1"/>
    <col min="2" max="3" width="13.85546875" customWidth="1"/>
    <col min="4" max="4" width="5.140625" customWidth="1"/>
    <col min="5" max="5" width="16.42578125" customWidth="1"/>
    <col min="6" max="6" width="14.140625" customWidth="1"/>
    <col min="7" max="7" width="16.85546875" customWidth="1"/>
    <col min="8" max="8" width="12.7109375" customWidth="1"/>
  </cols>
  <sheetData>
    <row r="1" spans="1:9" s="856" customFormat="1" ht="30" customHeight="1" thickBot="1">
      <c r="A1" s="854" t="s">
        <v>669</v>
      </c>
      <c r="B1" s="854"/>
      <c r="C1" s="854"/>
      <c r="D1" s="854"/>
      <c r="E1" s="854"/>
      <c r="F1" s="854"/>
      <c r="G1" s="854"/>
      <c r="H1" s="854"/>
      <c r="I1" s="855"/>
    </row>
    <row r="2" spans="1:9" s="859" customFormat="1" ht="21.75" thickTop="1">
      <c r="A2" s="857" t="s">
        <v>670</v>
      </c>
      <c r="B2" s="858"/>
      <c r="C2" s="858"/>
      <c r="D2" s="858"/>
      <c r="E2" s="858"/>
      <c r="F2" s="858"/>
      <c r="G2" s="858"/>
      <c r="H2" s="858"/>
    </row>
    <row r="3" spans="1:9" s="861" customFormat="1" ht="15" customHeight="1">
      <c r="A3" s="860" t="s">
        <v>671</v>
      </c>
      <c r="G3"/>
      <c r="H3"/>
    </row>
    <row r="4" spans="1:9" s="861" customFormat="1" ht="15" customHeight="1">
      <c r="A4" s="862" t="s">
        <v>672</v>
      </c>
      <c r="B4" s="863"/>
      <c r="C4" s="863"/>
      <c r="G4"/>
      <c r="H4"/>
    </row>
    <row r="5" spans="1:9" s="861" customFormat="1" ht="15" customHeight="1">
      <c r="A5" s="129" t="s">
        <v>673</v>
      </c>
      <c r="B5" s="863"/>
      <c r="C5" s="863"/>
      <c r="G5"/>
      <c r="H5"/>
    </row>
    <row r="6" spans="1:9" s="861" customFormat="1" ht="15" customHeight="1">
      <c r="A6" s="864" t="s">
        <v>674</v>
      </c>
      <c r="B6" s="863"/>
      <c r="C6" s="863"/>
      <c r="G6"/>
      <c r="H6"/>
    </row>
    <row r="7" spans="1:9" s="861" customFormat="1" ht="15" customHeight="1">
      <c r="A7" s="129" t="s">
        <v>675</v>
      </c>
      <c r="B7" s="863"/>
      <c r="C7" s="863"/>
      <c r="G7"/>
      <c r="H7"/>
    </row>
    <row r="8" spans="1:9" s="861" customFormat="1" ht="15" customHeight="1">
      <c r="A8" s="129" t="s">
        <v>676</v>
      </c>
      <c r="G8"/>
      <c r="H8"/>
    </row>
    <row r="9" spans="1:9" s="861" customFormat="1" ht="15" customHeight="1">
      <c r="A9" s="129"/>
      <c r="G9"/>
      <c r="H9"/>
    </row>
    <row r="10" spans="1:9" s="868" customFormat="1" ht="21">
      <c r="A10" s="861"/>
      <c r="B10" s="865" t="s">
        <v>677</v>
      </c>
      <c r="C10" s="865"/>
      <c r="D10" s="866"/>
      <c r="E10"/>
      <c r="F10" s="865" t="s">
        <v>22</v>
      </c>
      <c r="G10" s="867"/>
    </row>
    <row r="11" spans="1:9" s="873" customFormat="1" ht="21">
      <c r="A11" s="869" t="s">
        <v>678</v>
      </c>
      <c r="B11" s="870" t="s">
        <v>679</v>
      </c>
      <c r="C11"/>
      <c r="D11" s="871"/>
      <c r="E11" s="869" t="s">
        <v>678</v>
      </c>
      <c r="F11" s="872" t="s">
        <v>679</v>
      </c>
    </row>
    <row r="12" spans="1:9" s="873" customFormat="1">
      <c r="A12" s="874" t="s">
        <v>680</v>
      </c>
      <c r="B12" s="875">
        <f>SUBTOTAL(9,B21:B30)</f>
        <v>724</v>
      </c>
      <c r="C12"/>
      <c r="D12" s="871"/>
      <c r="E12" s="876" t="s">
        <v>680</v>
      </c>
      <c r="F12" s="876"/>
    </row>
    <row r="13" spans="1:9">
      <c r="A13" s="874" t="s">
        <v>681</v>
      </c>
      <c r="B13" s="875">
        <f>SUBTOTAL(2,B21:B30)</f>
        <v>10</v>
      </c>
      <c r="E13" s="876" t="s">
        <v>681</v>
      </c>
      <c r="F13" s="876"/>
    </row>
    <row r="14" spans="1:9">
      <c r="A14" s="874" t="s">
        <v>682</v>
      </c>
      <c r="B14" s="875">
        <f>SUBTOTAL(4,B21:B30)</f>
        <v>105</v>
      </c>
      <c r="E14" s="876" t="s">
        <v>682</v>
      </c>
      <c r="F14" s="876"/>
    </row>
    <row r="15" spans="1:9">
      <c r="A15" s="874" t="s">
        <v>683</v>
      </c>
      <c r="B15" s="875">
        <f>SUBTOTAL(5,B21:B30)</f>
        <v>56</v>
      </c>
      <c r="E15" s="876" t="s">
        <v>683</v>
      </c>
      <c r="F15" s="876"/>
    </row>
    <row r="16" spans="1:9">
      <c r="A16" s="874" t="s">
        <v>684</v>
      </c>
      <c r="B16" s="875">
        <f>SUBTOTAL(1,B21:B30)</f>
        <v>72.400000000000006</v>
      </c>
      <c r="E16" s="876" t="s">
        <v>684</v>
      </c>
      <c r="F16" s="876"/>
    </row>
    <row r="18" spans="1:7" ht="21">
      <c r="A18" s="877" t="s">
        <v>685</v>
      </c>
      <c r="B18" s="877"/>
      <c r="C18" s="877"/>
      <c r="D18" s="877"/>
      <c r="E18" s="877"/>
      <c r="F18" s="877"/>
      <c r="G18" s="877"/>
    </row>
    <row r="19" spans="1:7">
      <c r="A19" t="s">
        <v>686</v>
      </c>
    </row>
    <row r="20" spans="1:7">
      <c r="A20" t="s">
        <v>687</v>
      </c>
      <c r="B20" t="s">
        <v>679</v>
      </c>
    </row>
    <row r="21" spans="1:7">
      <c r="A21" t="s">
        <v>688</v>
      </c>
      <c r="B21">
        <v>80</v>
      </c>
    </row>
    <row r="22" spans="1:7">
      <c r="A22" t="s">
        <v>689</v>
      </c>
      <c r="B22">
        <v>68</v>
      </c>
    </row>
    <row r="23" spans="1:7">
      <c r="A23" t="s">
        <v>689</v>
      </c>
      <c r="B23">
        <v>70</v>
      </c>
    </row>
    <row r="24" spans="1:7">
      <c r="A24" t="s">
        <v>689</v>
      </c>
      <c r="B24">
        <v>105</v>
      </c>
    </row>
    <row r="25" spans="1:7">
      <c r="A25" t="s">
        <v>689</v>
      </c>
      <c r="B25">
        <v>90</v>
      </c>
    </row>
    <row r="26" spans="1:7">
      <c r="A26" t="s">
        <v>689</v>
      </c>
      <c r="B26">
        <v>73</v>
      </c>
    </row>
    <row r="27" spans="1:7">
      <c r="A27" t="s">
        <v>690</v>
      </c>
      <c r="B27">
        <v>56</v>
      </c>
    </row>
    <row r="28" spans="1:7">
      <c r="A28" t="s">
        <v>690</v>
      </c>
      <c r="B28">
        <v>58</v>
      </c>
    </row>
    <row r="29" spans="1:7">
      <c r="A29" t="s">
        <v>690</v>
      </c>
      <c r="B29">
        <v>63</v>
      </c>
    </row>
    <row r="30" spans="1:7">
      <c r="A30" t="s">
        <v>690</v>
      </c>
      <c r="B30">
        <v>61</v>
      </c>
    </row>
    <row r="31" spans="1:7">
      <c r="A31" s="878" t="s">
        <v>394</v>
      </c>
      <c r="B31" s="879">
        <f>COUNT(#REF!)</f>
        <v>0</v>
      </c>
      <c r="C31" s="202"/>
    </row>
  </sheetData>
  <mergeCells count="2">
    <mergeCell ref="A1:H1"/>
    <mergeCell ref="A18:G18"/>
  </mergeCells>
  <pageMargins left="0.70866141732283472" right="0.70866141732283472" top="0.74803149606299213" bottom="0.74803149606299213" header="0.31496062992125984" footer="0.31496062992125984"/>
  <pageSetup paperSize="9" scale="79" orientation="portrait" r:id="rId1"/>
  <headerFooter>
    <oddHeader>&amp;C&amp;20Basis cursus Excel</oddHeader>
    <oddFooter>&amp;L® computraining&amp;R&amp;D</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showGridLines="0" zoomScaleNormal="100" zoomScaleSheetLayoutView="100" workbookViewId="0">
      <selection activeCell="I1" sqref="I1"/>
    </sheetView>
  </sheetViews>
  <sheetFormatPr defaultColWidth="9.140625" defaultRowHeight="15" outlineLevelRow="1"/>
  <cols>
    <col min="1" max="1" width="3.42578125" style="140" customWidth="1"/>
    <col min="2" max="2" width="42.42578125" style="9" customWidth="1"/>
    <col min="3" max="3" width="8.85546875" style="9" customWidth="1"/>
    <col min="4" max="4" width="28.5703125" style="9" customWidth="1"/>
    <col min="5" max="5" width="12.42578125" style="9" hidden="1" customWidth="1"/>
    <col min="6" max="6" width="9.85546875" style="9" customWidth="1"/>
    <col min="7" max="7" width="8.85546875" style="9" customWidth="1"/>
    <col min="8" max="8" width="18.5703125" style="9" customWidth="1"/>
    <col min="9" max="16384" width="9.140625" style="9"/>
  </cols>
  <sheetData>
    <row r="1" spans="1:8" s="33" customFormat="1" ht="30" customHeight="1" thickBot="1">
      <c r="A1" s="13" t="s">
        <v>691</v>
      </c>
      <c r="B1" s="13"/>
      <c r="C1" s="13"/>
      <c r="D1" s="13"/>
      <c r="E1" s="13"/>
      <c r="F1" s="13"/>
      <c r="G1" s="13"/>
      <c r="H1" s="13"/>
    </row>
    <row r="2" spans="1:8" s="39" customFormat="1" ht="16.5" thickTop="1">
      <c r="A2" s="791"/>
      <c r="B2" s="880" t="s">
        <v>692</v>
      </c>
      <c r="C2" s="880"/>
      <c r="D2" s="880"/>
      <c r="E2" s="880"/>
      <c r="F2" s="880"/>
      <c r="G2" s="880"/>
      <c r="H2" s="880"/>
    </row>
    <row r="3" spans="1:8" s="36" customFormat="1" ht="18.75">
      <c r="A3" s="15" t="s">
        <v>693</v>
      </c>
      <c r="B3" s="143"/>
      <c r="C3" s="143"/>
      <c r="D3" s="143"/>
      <c r="E3" s="143"/>
      <c r="F3" s="143"/>
      <c r="G3" s="111"/>
      <c r="H3" s="111"/>
    </row>
    <row r="4" spans="1:8" s="40" customFormat="1" ht="15.75">
      <c r="A4" s="792" t="s">
        <v>694</v>
      </c>
      <c r="B4" s="39"/>
      <c r="C4" s="881"/>
      <c r="D4" s="881"/>
      <c r="E4" s="882"/>
      <c r="F4" s="39"/>
      <c r="H4" s="147"/>
    </row>
    <row r="5" spans="1:8" s="17" customFormat="1" ht="15.75">
      <c r="A5" s="38">
        <v>1</v>
      </c>
      <c r="B5" s="40" t="s">
        <v>695</v>
      </c>
      <c r="D5" s="289"/>
      <c r="E5" s="289"/>
      <c r="F5" s="883"/>
      <c r="H5" s="289"/>
    </row>
    <row r="6" spans="1:8" s="17" customFormat="1" ht="15.75">
      <c r="A6" s="38">
        <v>2</v>
      </c>
      <c r="B6" s="40" t="s">
        <v>696</v>
      </c>
      <c r="D6" s="289"/>
      <c r="E6" s="289"/>
      <c r="F6" s="883"/>
      <c r="H6" s="289"/>
    </row>
    <row r="7" spans="1:8" s="17" customFormat="1" ht="15.75">
      <c r="A7" s="38">
        <v>3</v>
      </c>
      <c r="B7" s="40" t="s">
        <v>697</v>
      </c>
      <c r="C7" s="289"/>
      <c r="D7" s="289"/>
      <c r="E7" s="289"/>
      <c r="F7" s="883"/>
      <c r="H7" s="289"/>
    </row>
    <row r="8" spans="1:8" s="17" customFormat="1" ht="15.75">
      <c r="A8" s="38">
        <v>4</v>
      </c>
      <c r="B8" s="40" t="s">
        <v>698</v>
      </c>
      <c r="C8" s="289"/>
      <c r="D8" s="289"/>
      <c r="E8" s="289"/>
      <c r="F8" s="883"/>
      <c r="H8" s="289"/>
    </row>
    <row r="9" spans="1:8" s="17" customFormat="1" ht="15.75">
      <c r="A9" s="38">
        <v>5</v>
      </c>
      <c r="B9" s="40" t="s">
        <v>699</v>
      </c>
      <c r="C9" s="289"/>
      <c r="D9" s="289"/>
      <c r="E9" s="289"/>
      <c r="F9" s="883"/>
      <c r="H9" s="289"/>
    </row>
    <row r="10" spans="1:8" s="17" customFormat="1" ht="15.75">
      <c r="A10" s="38">
        <v>6</v>
      </c>
      <c r="B10" s="40" t="s">
        <v>700</v>
      </c>
      <c r="C10" s="884"/>
      <c r="E10" s="289"/>
      <c r="F10" s="885"/>
    </row>
    <row r="11" spans="1:8" s="112" customFormat="1" ht="28.5" customHeight="1">
      <c r="A11" s="886" t="s">
        <v>701</v>
      </c>
      <c r="B11" s="886"/>
      <c r="C11" s="886"/>
      <c r="D11" s="886"/>
      <c r="E11" s="886"/>
      <c r="F11" s="886"/>
      <c r="G11" s="886"/>
      <c r="H11" s="886"/>
    </row>
    <row r="12" spans="1:8" ht="15" customHeight="1">
      <c r="B12" s="887" t="s">
        <v>702</v>
      </c>
      <c r="C12" s="887" t="s">
        <v>703</v>
      </c>
      <c r="E12" s="888"/>
      <c r="F12" s="889"/>
    </row>
    <row r="13" spans="1:8" ht="15" customHeight="1">
      <c r="A13" s="890">
        <v>1</v>
      </c>
      <c r="B13" s="891" t="s">
        <v>704</v>
      </c>
      <c r="C13" s="892" t="s">
        <v>705</v>
      </c>
      <c r="D13" s="893" t="str">
        <f>IF(C13=E13,"Goed!",IF(C13="","","Nee, het antwoord is "&amp;E13))</f>
        <v>Goed!</v>
      </c>
      <c r="E13" s="894" t="s">
        <v>705</v>
      </c>
      <c r="F13" s="889"/>
    </row>
    <row r="14" spans="1:8" ht="15" customHeight="1">
      <c r="A14" s="890">
        <v>2</v>
      </c>
      <c r="B14" s="891" t="s">
        <v>706</v>
      </c>
      <c r="C14" s="892"/>
      <c r="D14" s="893" t="str">
        <f t="shared" ref="D14:D22" si="0">IF(C14=E14,"Goed!",IF(C14="","","Nee, het antwoord is "&amp;E14))</f>
        <v/>
      </c>
      <c r="E14" s="894" t="s">
        <v>707</v>
      </c>
      <c r="F14" s="889"/>
    </row>
    <row r="15" spans="1:8" ht="15" customHeight="1">
      <c r="A15" s="890">
        <v>3</v>
      </c>
      <c r="B15" s="891" t="s">
        <v>708</v>
      </c>
      <c r="C15" s="892"/>
      <c r="D15" s="893" t="str">
        <f t="shared" si="0"/>
        <v/>
      </c>
      <c r="E15" s="894" t="s">
        <v>709</v>
      </c>
      <c r="F15" s="889"/>
    </row>
    <row r="16" spans="1:8" ht="15" customHeight="1">
      <c r="A16" s="890">
        <v>4</v>
      </c>
      <c r="B16" s="891" t="s">
        <v>710</v>
      </c>
      <c r="C16" s="892"/>
      <c r="D16" s="893" t="str">
        <f t="shared" si="0"/>
        <v/>
      </c>
      <c r="E16" s="894" t="s">
        <v>711</v>
      </c>
      <c r="F16" s="889"/>
    </row>
    <row r="17" spans="1:7" ht="15" customHeight="1">
      <c r="A17" s="890">
        <v>5</v>
      </c>
      <c r="B17" s="891" t="s">
        <v>712</v>
      </c>
      <c r="C17" s="892"/>
      <c r="D17" s="893" t="str">
        <f t="shared" si="0"/>
        <v/>
      </c>
      <c r="E17" s="894" t="s">
        <v>713</v>
      </c>
      <c r="F17" s="889"/>
    </row>
    <row r="18" spans="1:7" ht="15" customHeight="1">
      <c r="A18" s="890">
        <v>6</v>
      </c>
      <c r="B18" s="891" t="s">
        <v>714</v>
      </c>
      <c r="C18" s="892"/>
      <c r="D18" s="893" t="str">
        <f t="shared" si="0"/>
        <v/>
      </c>
      <c r="E18" s="894" t="s">
        <v>715</v>
      </c>
      <c r="F18" s="889"/>
    </row>
    <row r="19" spans="1:7" ht="15" customHeight="1">
      <c r="A19" s="890">
        <v>7</v>
      </c>
      <c r="B19" s="891" t="s">
        <v>716</v>
      </c>
      <c r="C19" s="892"/>
      <c r="D19" s="893" t="str">
        <f t="shared" si="0"/>
        <v/>
      </c>
      <c r="E19" s="894" t="s">
        <v>717</v>
      </c>
      <c r="F19" s="889"/>
    </row>
    <row r="20" spans="1:7" ht="15" customHeight="1">
      <c r="A20" s="890">
        <v>8</v>
      </c>
      <c r="B20" s="891" t="s">
        <v>718</v>
      </c>
      <c r="C20" s="892"/>
      <c r="D20" s="893" t="str">
        <f t="shared" si="0"/>
        <v/>
      </c>
      <c r="E20" s="894" t="s">
        <v>719</v>
      </c>
      <c r="F20" s="889"/>
    </row>
    <row r="21" spans="1:7" ht="15" customHeight="1">
      <c r="A21" s="890">
        <v>9</v>
      </c>
      <c r="B21" s="891" t="s">
        <v>720</v>
      </c>
      <c r="C21" s="892"/>
      <c r="D21" s="893" t="str">
        <f t="shared" si="0"/>
        <v/>
      </c>
      <c r="E21" s="895" t="s">
        <v>721</v>
      </c>
      <c r="F21" s="889"/>
    </row>
    <row r="22" spans="1:7" ht="15" customHeight="1">
      <c r="A22" s="890">
        <v>10</v>
      </c>
      <c r="B22" s="891" t="s">
        <v>722</v>
      </c>
      <c r="C22" s="892"/>
      <c r="D22" s="893" t="str">
        <f t="shared" si="0"/>
        <v/>
      </c>
      <c r="E22" s="895" t="s">
        <v>723</v>
      </c>
      <c r="F22" s="889"/>
    </row>
    <row r="23" spans="1:7" ht="15" customHeight="1">
      <c r="A23" s="202"/>
      <c r="B23" s="202"/>
      <c r="C23" s="896"/>
      <c r="D23" s="897">
        <f>COUNTIF(D13:D22, "Goed!")</f>
        <v>1</v>
      </c>
      <c r="E23" s="898"/>
      <c r="F23" s="898" t="s">
        <v>724</v>
      </c>
    </row>
    <row r="24" spans="1:7" ht="9.9499999999999993" customHeight="1">
      <c r="A24" s="9"/>
      <c r="C24" s="896"/>
      <c r="D24" s="14"/>
      <c r="E24" s="127"/>
      <c r="F24" s="890"/>
    </row>
    <row r="25" spans="1:7" ht="15" customHeight="1">
      <c r="A25" s="9"/>
      <c r="B25" s="899" t="s">
        <v>725</v>
      </c>
      <c r="C25" s="900"/>
      <c r="D25" s="901" t="str">
        <f>IF(C25=E25,"Goed!",IF(C25="","","Nee, het antwoord is "&amp;E25))</f>
        <v/>
      </c>
      <c r="E25" s="902" t="s">
        <v>726</v>
      </c>
      <c r="F25" s="890"/>
    </row>
    <row r="26" spans="1:7" ht="9.9499999999999993" customHeight="1">
      <c r="A26" s="9"/>
      <c r="B26" s="899"/>
      <c r="C26" s="896"/>
      <c r="D26" s="14"/>
      <c r="E26" s="127"/>
      <c r="F26" s="890"/>
    </row>
    <row r="27" spans="1:7" ht="15" customHeight="1">
      <c r="A27" s="9"/>
      <c r="B27" s="899" t="s">
        <v>727</v>
      </c>
      <c r="C27" s="903"/>
      <c r="D27" s="14"/>
      <c r="E27" s="127"/>
      <c r="F27" s="890"/>
    </row>
    <row r="28" spans="1:7" ht="15" customHeight="1">
      <c r="A28" s="9"/>
      <c r="B28" s="9" t="s">
        <v>728</v>
      </c>
      <c r="C28" s="903"/>
      <c r="E28" s="127"/>
      <c r="F28" s="890"/>
    </row>
    <row r="29" spans="1:7" ht="15" customHeight="1">
      <c r="A29" s="9"/>
      <c r="B29" s="9" t="s">
        <v>729</v>
      </c>
      <c r="C29" s="903"/>
      <c r="E29" s="127"/>
      <c r="F29" s="890"/>
    </row>
    <row r="30" spans="1:7" ht="15" customHeight="1">
      <c r="A30" s="9"/>
      <c r="B30" s="9" t="s">
        <v>730</v>
      </c>
      <c r="C30" s="903"/>
      <c r="E30" s="127"/>
      <c r="F30" s="890"/>
    </row>
    <row r="31" spans="1:7" ht="15" customHeight="1">
      <c r="A31" s="9"/>
      <c r="B31" s="9" t="s">
        <v>731</v>
      </c>
      <c r="C31" s="903"/>
      <c r="E31" s="127"/>
      <c r="F31" s="890"/>
    </row>
    <row r="32" spans="1:7" ht="10.5" customHeight="1" thickBot="1">
      <c r="A32" s="9"/>
      <c r="B32" s="904"/>
      <c r="C32" s="905"/>
      <c r="D32" s="906"/>
      <c r="E32" s="907"/>
      <c r="F32" s="906"/>
      <c r="G32" s="907"/>
    </row>
    <row r="33" spans="1:8" ht="23.25" customHeight="1" outlineLevel="1" thickTop="1">
      <c r="A33" s="9"/>
      <c r="B33" s="908" t="s">
        <v>58</v>
      </c>
      <c r="C33" s="908"/>
      <c r="D33" s="908"/>
      <c r="E33" s="908"/>
      <c r="F33" s="908"/>
      <c r="G33" s="908"/>
      <c r="H33" s="908"/>
    </row>
    <row r="34" spans="1:8" ht="15" customHeight="1" outlineLevel="1">
      <c r="A34" s="891"/>
      <c r="B34" s="909" t="s">
        <v>732</v>
      </c>
      <c r="C34" s="891"/>
      <c r="D34" s="891"/>
      <c r="E34" s="891"/>
      <c r="F34" s="891"/>
      <c r="G34" s="891"/>
      <c r="H34" s="891"/>
    </row>
    <row r="35" spans="1:8" ht="15" customHeight="1" outlineLevel="1">
      <c r="A35" s="910"/>
      <c r="B35" s="891"/>
      <c r="C35" s="910" t="s">
        <v>703</v>
      </c>
      <c r="D35" s="891"/>
      <c r="E35" s="891"/>
      <c r="F35" s="891"/>
      <c r="G35" s="891"/>
      <c r="H35" s="891"/>
    </row>
    <row r="36" spans="1:8" outlineLevel="1">
      <c r="A36" s="891">
        <v>1</v>
      </c>
      <c r="B36" s="891" t="s">
        <v>704</v>
      </c>
      <c r="C36" s="911" t="s">
        <v>705</v>
      </c>
      <c r="D36" s="891" t="str">
        <f t="shared" ref="D36:D45" si="1">IF(C36=E36,"Goed!",IF(C36="","","Nee, het antwoord is "&amp;E36))</f>
        <v>Goed!</v>
      </c>
      <c r="E36" s="912" t="s">
        <v>705</v>
      </c>
      <c r="F36" s="891"/>
      <c r="G36" s="891"/>
      <c r="H36" s="891"/>
    </row>
    <row r="37" spans="1:8" outlineLevel="1">
      <c r="A37" s="891">
        <v>2</v>
      </c>
      <c r="B37" s="891" t="s">
        <v>706</v>
      </c>
      <c r="C37" s="911" t="s">
        <v>707</v>
      </c>
      <c r="D37" s="913" t="str">
        <f t="shared" si="1"/>
        <v>Goed!</v>
      </c>
      <c r="E37" s="912" t="s">
        <v>707</v>
      </c>
      <c r="F37" s="891"/>
      <c r="G37" s="891"/>
      <c r="H37" s="891"/>
    </row>
    <row r="38" spans="1:8" outlineLevel="1">
      <c r="A38" s="891">
        <v>3</v>
      </c>
      <c r="B38" s="891" t="s">
        <v>708</v>
      </c>
      <c r="C38" s="911" t="s">
        <v>733</v>
      </c>
      <c r="D38" s="913" t="str">
        <f t="shared" si="1"/>
        <v>Nee, het antwoord is delete</v>
      </c>
      <c r="E38" s="912" t="s">
        <v>709</v>
      </c>
      <c r="F38" s="891"/>
      <c r="G38" s="891"/>
      <c r="H38" s="891"/>
    </row>
    <row r="39" spans="1:8" outlineLevel="1">
      <c r="A39" s="891">
        <v>4</v>
      </c>
      <c r="B39" s="891" t="s">
        <v>710</v>
      </c>
      <c r="C39" s="911" t="s">
        <v>734</v>
      </c>
      <c r="D39" s="913" t="str">
        <f t="shared" si="1"/>
        <v>Nee, het antwoord is A</v>
      </c>
      <c r="E39" s="912" t="s">
        <v>711</v>
      </c>
      <c r="F39" s="891"/>
      <c r="G39" s="891"/>
      <c r="H39" s="891"/>
    </row>
    <row r="40" spans="1:8" outlineLevel="1">
      <c r="A40" s="891">
        <v>5</v>
      </c>
      <c r="B40" s="891" t="s">
        <v>712</v>
      </c>
      <c r="C40" s="911" t="s">
        <v>713</v>
      </c>
      <c r="D40" s="913" t="str">
        <f t="shared" si="1"/>
        <v>Goed!</v>
      </c>
      <c r="E40" s="912" t="s">
        <v>713</v>
      </c>
      <c r="F40" s="891"/>
      <c r="G40" s="891"/>
      <c r="H40" s="891"/>
    </row>
    <row r="41" spans="1:8" outlineLevel="1">
      <c r="A41" s="891">
        <v>6</v>
      </c>
      <c r="B41" s="891" t="s">
        <v>714</v>
      </c>
      <c r="C41" s="911" t="s">
        <v>735</v>
      </c>
      <c r="D41" s="913" t="str">
        <f t="shared" si="1"/>
        <v>Nee, het antwoord is USB</v>
      </c>
      <c r="E41" s="912" t="s">
        <v>715</v>
      </c>
      <c r="F41" s="891"/>
      <c r="G41" s="891"/>
      <c r="H41" s="891"/>
    </row>
    <row r="42" spans="1:8" outlineLevel="1">
      <c r="A42" s="891">
        <v>7</v>
      </c>
      <c r="B42" s="891" t="s">
        <v>736</v>
      </c>
      <c r="C42" s="911" t="s">
        <v>717</v>
      </c>
      <c r="D42" s="913" t="str">
        <f t="shared" si="1"/>
        <v>Goed!</v>
      </c>
      <c r="E42" s="912" t="s">
        <v>717</v>
      </c>
      <c r="F42" s="891"/>
      <c r="G42" s="891"/>
      <c r="H42" s="891"/>
    </row>
    <row r="43" spans="1:8" outlineLevel="1">
      <c r="A43" s="891">
        <v>8</v>
      </c>
      <c r="B43" s="891" t="s">
        <v>718</v>
      </c>
      <c r="C43" s="911" t="s">
        <v>737</v>
      </c>
      <c r="D43" s="913" t="str">
        <f t="shared" si="1"/>
        <v>Goed!</v>
      </c>
      <c r="E43" s="912" t="s">
        <v>719</v>
      </c>
      <c r="F43" s="891"/>
      <c r="G43" s="891"/>
      <c r="H43" s="891"/>
    </row>
    <row r="44" spans="1:8" outlineLevel="1">
      <c r="A44" s="891">
        <v>9</v>
      </c>
      <c r="B44" s="891" t="s">
        <v>720</v>
      </c>
      <c r="C44" s="911" t="s">
        <v>721</v>
      </c>
      <c r="D44" s="913" t="str">
        <f t="shared" si="1"/>
        <v>Goed!</v>
      </c>
      <c r="E44" s="912" t="s">
        <v>721</v>
      </c>
      <c r="F44" s="891"/>
      <c r="G44" s="891"/>
      <c r="H44" s="891"/>
    </row>
    <row r="45" spans="1:8" outlineLevel="1">
      <c r="A45" s="891">
        <v>10</v>
      </c>
      <c r="B45" s="891" t="s">
        <v>722</v>
      </c>
      <c r="C45" s="911" t="s">
        <v>738</v>
      </c>
      <c r="D45" s="914" t="str">
        <f t="shared" si="1"/>
        <v>Goed!</v>
      </c>
      <c r="E45" s="915" t="s">
        <v>723</v>
      </c>
      <c r="F45" s="891"/>
      <c r="G45" s="891"/>
      <c r="H45" s="891"/>
    </row>
    <row r="46" spans="1:8" ht="15.75" outlineLevel="1">
      <c r="A46" s="891"/>
      <c r="B46" s="891"/>
      <c r="C46" s="891"/>
      <c r="D46" s="897">
        <f>COUNTIF(D36:D45, "Goed!")</f>
        <v>7</v>
      </c>
      <c r="F46" s="898" t="s">
        <v>724</v>
      </c>
      <c r="G46" s="891"/>
      <c r="H46" s="891"/>
    </row>
    <row r="47" spans="1:8" outlineLevel="1">
      <c r="A47" s="891"/>
      <c r="B47" s="891"/>
      <c r="C47" s="891"/>
      <c r="D47" s="891"/>
      <c r="E47" s="912"/>
      <c r="F47" s="891"/>
      <c r="G47" s="891"/>
      <c r="H47" s="891"/>
    </row>
    <row r="48" spans="1:8" ht="15.75" outlineLevel="1">
      <c r="A48" s="890"/>
      <c r="B48" s="916" t="s">
        <v>725</v>
      </c>
      <c r="C48" s="917" t="s">
        <v>739</v>
      </c>
      <c r="D48" s="890" t="str">
        <f>IF(C48=E48,"Goed!",IF(C48="","","nee, het antwoord is "&amp;E48))</f>
        <v>nee, het antwoord is Leerzaam</v>
      </c>
      <c r="E48" s="918" t="s">
        <v>726</v>
      </c>
      <c r="F48" s="890"/>
      <c r="G48" s="890"/>
      <c r="H48" s="890"/>
    </row>
    <row r="49" outlineLevel="1"/>
  </sheetData>
  <sheetProtection selectLockedCells="1"/>
  <mergeCells count="4">
    <mergeCell ref="A1:H1"/>
    <mergeCell ref="B2:H2"/>
    <mergeCell ref="A11:H11"/>
    <mergeCell ref="B33:H33"/>
  </mergeCells>
  <printOptions horizontalCentered="1"/>
  <pageMargins left="0.19685039370078741" right="0.19685039370078741" top="0.98425196850393704" bottom="0.59055118110236227" header="0.51181102362204722" footer="0.51181102362204722"/>
  <pageSetup paperSize="9" scale="83" orientation="portrait" blackAndWhite="1" horizontalDpi="4294967293" verticalDpi="4294967293" r:id="rId1"/>
  <headerFooter scaleWithDoc="0">
    <oddHeader>&amp;C&amp;20Basiscursus Excel &amp;R&amp;G</oddHeader>
    <oddFooter>&amp;L® computraining&amp;R&amp;D</oddFooter>
    <firstHeader>&amp;L&amp;P&amp;C&amp;24Basiscursus Excel 2010</firstHeader>
    <firstFooter>&amp;L® computraining&amp;R&amp;D</firstFooter>
  </headerFooter>
  <drawing r:id="rId2"/>
  <legacyDrawing r:id="rId3"/>
  <legacyDrawingHF r:id="rId4"/>
  <oleObjects>
    <mc:AlternateContent xmlns:mc="http://schemas.openxmlformats.org/markup-compatibility/2006">
      <mc:Choice Requires="x14">
        <oleObject progId="PBrush" shapeId="26625" r:id="rId5">
          <objectPr defaultSize="0" autoPict="0" r:id="rId6">
            <anchor moveWithCells="1" sizeWithCells="1">
              <from>
                <xdr:col>1</xdr:col>
                <xdr:colOff>2352675</xdr:colOff>
                <xdr:row>1</xdr:row>
                <xdr:rowOff>66675</xdr:rowOff>
              </from>
              <to>
                <xdr:col>1</xdr:col>
                <xdr:colOff>2352675</xdr:colOff>
                <xdr:row>1</xdr:row>
                <xdr:rowOff>66675</xdr:rowOff>
              </to>
            </anchor>
          </objectPr>
        </oleObject>
      </mc:Choice>
      <mc:Fallback>
        <oleObject progId="PBrush" shapeId="26625" r:id="rId5"/>
      </mc:Fallback>
    </mc:AlternateContent>
    <mc:AlternateContent xmlns:mc="http://schemas.openxmlformats.org/markup-compatibility/2006">
      <mc:Choice Requires="x14">
        <oleObject progId="PBrush" shapeId="26626" r:id="rId7">
          <objectPr defaultSize="0" autoPict="0" r:id="rId6">
            <anchor moveWithCells="1" sizeWithCells="1">
              <from>
                <xdr:col>1</xdr:col>
                <xdr:colOff>2352675</xdr:colOff>
                <xdr:row>1</xdr:row>
                <xdr:rowOff>66675</xdr:rowOff>
              </from>
              <to>
                <xdr:col>1</xdr:col>
                <xdr:colOff>2352675</xdr:colOff>
                <xdr:row>1</xdr:row>
                <xdr:rowOff>66675</xdr:rowOff>
              </to>
            </anchor>
          </objectPr>
        </oleObject>
      </mc:Choice>
      <mc:Fallback>
        <oleObject progId="PBrush" shapeId="26626" r:id="rId7"/>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5"/>
  <sheetViews>
    <sheetView showGridLines="0" zoomScaleNormal="100" workbookViewId="0"/>
  </sheetViews>
  <sheetFormatPr defaultRowHeight="15"/>
  <cols>
    <col min="1" max="1" width="2.42578125" customWidth="1"/>
  </cols>
  <sheetData>
    <row r="1" spans="2:2" ht="18.75">
      <c r="B1" s="919" t="s">
        <v>740</v>
      </c>
    </row>
    <row r="2" spans="2:2">
      <c r="B2" t="s">
        <v>741</v>
      </c>
    </row>
    <row r="3" spans="2:2">
      <c r="B3" t="s">
        <v>702</v>
      </c>
    </row>
    <row r="4" spans="2:2">
      <c r="B4" s="5" t="s">
        <v>742</v>
      </c>
    </row>
    <row r="5" spans="2:2" s="920" customFormat="1" ht="21">
      <c r="B5" s="217" t="s">
        <v>743</v>
      </c>
    </row>
    <row r="6" spans="2:2" s="920" customFormat="1" ht="21">
      <c r="B6" s="217" t="s">
        <v>744</v>
      </c>
    </row>
    <row r="7" spans="2:2" s="920" customFormat="1" ht="21">
      <c r="B7" s="217" t="s">
        <v>745</v>
      </c>
    </row>
    <row r="8" spans="2:2" s="920" customFormat="1" ht="21">
      <c r="B8" s="217" t="s">
        <v>746</v>
      </c>
    </row>
    <row r="9" spans="2:2" s="920" customFormat="1" ht="21">
      <c r="B9" s="217"/>
    </row>
    <row r="10" spans="2:2">
      <c r="B10" t="s">
        <v>702</v>
      </c>
    </row>
    <row r="11" spans="2:2">
      <c r="B11" s="5" t="s">
        <v>747</v>
      </c>
    </row>
    <row r="12" spans="2:2">
      <c r="B12" t="s">
        <v>748</v>
      </c>
    </row>
    <row r="13" spans="2:2">
      <c r="B13" t="s">
        <v>749</v>
      </c>
    </row>
    <row r="14" spans="2:2">
      <c r="B14" t="s">
        <v>750</v>
      </c>
    </row>
    <row r="15" spans="2:2">
      <c r="B15" t="s">
        <v>751</v>
      </c>
    </row>
    <row r="17" spans="2:2">
      <c r="B17" s="5" t="s">
        <v>752</v>
      </c>
    </row>
    <row r="18" spans="2:2" s="217" customFormat="1" ht="18.75">
      <c r="B18" s="217" t="s">
        <v>746</v>
      </c>
    </row>
    <row r="19" spans="2:2" s="217" customFormat="1" ht="18.75">
      <c r="B19" s="217" t="s">
        <v>753</v>
      </c>
    </row>
    <row r="20" spans="2:2" s="217" customFormat="1" ht="18.75">
      <c r="B20" s="217" t="s">
        <v>754</v>
      </c>
    </row>
    <row r="21" spans="2:2" s="217" customFormat="1" ht="18.75">
      <c r="B21" s="217" t="s">
        <v>743</v>
      </c>
    </row>
    <row r="22" spans="2:2" s="217" customFormat="1" ht="18.75">
      <c r="B22" s="217" t="s">
        <v>755</v>
      </c>
    </row>
    <row r="23" spans="2:2" s="217" customFormat="1" ht="18.75"/>
    <row r="24" spans="2:2">
      <c r="B24" t="s">
        <v>702</v>
      </c>
    </row>
    <row r="25" spans="2:2">
      <c r="B25" s="5" t="s">
        <v>756</v>
      </c>
    </row>
    <row r="26" spans="2:2">
      <c r="B26" t="s">
        <v>757</v>
      </c>
    </row>
    <row r="27" spans="2:2">
      <c r="B27" t="s">
        <v>758</v>
      </c>
    </row>
    <row r="28" spans="2:2">
      <c r="B28" t="s">
        <v>759</v>
      </c>
    </row>
    <row r="29" spans="2:2">
      <c r="B29" t="s">
        <v>760</v>
      </c>
    </row>
    <row r="31" spans="2:2">
      <c r="B31" t="s">
        <v>702</v>
      </c>
    </row>
    <row r="32" spans="2:2">
      <c r="B32" s="5" t="s">
        <v>761</v>
      </c>
    </row>
    <row r="33" spans="2:2">
      <c r="B33" t="s">
        <v>762</v>
      </c>
    </row>
    <row r="34" spans="2:2">
      <c r="B34" t="s">
        <v>763</v>
      </c>
    </row>
    <row r="35" spans="2:2">
      <c r="B35" t="s">
        <v>764</v>
      </c>
    </row>
    <row r="36" spans="2:2">
      <c r="B36" t="s">
        <v>765</v>
      </c>
    </row>
    <row r="37" spans="2:2">
      <c r="B37" t="s">
        <v>766</v>
      </c>
    </row>
    <row r="38" spans="2:2">
      <c r="B38" t="s">
        <v>767</v>
      </c>
    </row>
    <row r="40" spans="2:2">
      <c r="B40" t="s">
        <v>702</v>
      </c>
    </row>
    <row r="41" spans="2:2">
      <c r="B41" s="5" t="s">
        <v>768</v>
      </c>
    </row>
    <row r="42" spans="2:2">
      <c r="B42" t="s">
        <v>769</v>
      </c>
    </row>
    <row r="43" spans="2:2">
      <c r="B43" t="s">
        <v>770</v>
      </c>
    </row>
    <row r="44" spans="2:2">
      <c r="B44" t="s">
        <v>771</v>
      </c>
    </row>
    <row r="45" spans="2:2">
      <c r="B45" t="s">
        <v>772</v>
      </c>
    </row>
    <row r="46" spans="2:2">
      <c r="B46" t="s">
        <v>773</v>
      </c>
    </row>
    <row r="47" spans="2:2">
      <c r="B47" t="s">
        <v>774</v>
      </c>
    </row>
    <row r="49" spans="2:2">
      <c r="B49" t="s">
        <v>702</v>
      </c>
    </row>
    <row r="50" spans="2:2">
      <c r="B50" s="5" t="s">
        <v>775</v>
      </c>
    </row>
    <row r="51" spans="2:2">
      <c r="B51" t="s">
        <v>776</v>
      </c>
    </row>
    <row r="52" spans="2:2">
      <c r="B52" t="s">
        <v>764</v>
      </c>
    </row>
    <row r="53" spans="2:2">
      <c r="B53" t="s">
        <v>766</v>
      </c>
    </row>
    <row r="54" spans="2:2">
      <c r="B54" s="5" t="s">
        <v>777</v>
      </c>
    </row>
    <row r="55" spans="2:2">
      <c r="B55" t="s">
        <v>762</v>
      </c>
    </row>
    <row r="57" spans="2:2">
      <c r="B57" t="s">
        <v>702</v>
      </c>
    </row>
    <row r="58" spans="2:2">
      <c r="B58" s="5" t="s">
        <v>778</v>
      </c>
    </row>
    <row r="59" spans="2:2">
      <c r="B59" t="s">
        <v>779</v>
      </c>
    </row>
    <row r="60" spans="2:2">
      <c r="B60" t="s">
        <v>780</v>
      </c>
    </row>
    <row r="61" spans="2:2">
      <c r="B61" t="s">
        <v>781</v>
      </c>
    </row>
    <row r="62" spans="2:2">
      <c r="B62" t="s">
        <v>782</v>
      </c>
    </row>
    <row r="63" spans="2:2">
      <c r="B63" t="s">
        <v>783</v>
      </c>
    </row>
    <row r="65" spans="2:3">
      <c r="B65" t="s">
        <v>702</v>
      </c>
    </row>
    <row r="66" spans="2:3">
      <c r="B66" s="5" t="s">
        <v>784</v>
      </c>
    </row>
    <row r="67" spans="2:3" ht="24" customHeight="1">
      <c r="B67">
        <v>1</v>
      </c>
    </row>
    <row r="68" spans="2:3" ht="24" customHeight="1">
      <c r="B68">
        <v>2</v>
      </c>
    </row>
    <row r="69" spans="2:3" ht="24" customHeight="1">
      <c r="B69">
        <v>3</v>
      </c>
    </row>
    <row r="70" spans="2:3" ht="24" customHeight="1">
      <c r="B70">
        <v>4</v>
      </c>
    </row>
    <row r="71" spans="2:3" ht="24" customHeight="1"/>
    <row r="72" spans="2:3" ht="18" customHeight="1">
      <c r="B72" t="s">
        <v>702</v>
      </c>
    </row>
    <row r="73" spans="2:3">
      <c r="B73" s="5" t="s">
        <v>785</v>
      </c>
    </row>
    <row r="74" spans="2:3">
      <c r="B74" t="s">
        <v>786</v>
      </c>
    </row>
    <row r="75" spans="2:3">
      <c r="B75" t="s">
        <v>787</v>
      </c>
    </row>
    <row r="76" spans="2:3">
      <c r="B76" t="s">
        <v>788</v>
      </c>
    </row>
    <row r="77" spans="2:3">
      <c r="B77" t="s">
        <v>789</v>
      </c>
    </row>
    <row r="79" spans="2:3">
      <c r="B79" s="115" t="s">
        <v>790</v>
      </c>
    </row>
    <row r="80" spans="2:3">
      <c r="B80" s="921">
        <v>10</v>
      </c>
      <c r="C80" s="115" t="s">
        <v>791</v>
      </c>
    </row>
    <row r="81" spans="2:4">
      <c r="B81" s="922" t="s">
        <v>792</v>
      </c>
      <c r="C81" s="923">
        <v>4</v>
      </c>
    </row>
    <row r="82" spans="2:4">
      <c r="B82" s="922" t="s">
        <v>793</v>
      </c>
      <c r="C82" s="924">
        <v>6</v>
      </c>
      <c r="D82" s="925"/>
    </row>
    <row r="83" spans="2:4">
      <c r="B83" s="922" t="s">
        <v>794</v>
      </c>
      <c r="C83" s="926">
        <f>C81/B80*10</f>
        <v>4</v>
      </c>
    </row>
    <row r="84" spans="2:4">
      <c r="D84" s="925"/>
    </row>
    <row r="85" spans="2:4">
      <c r="B85" t="s">
        <v>795</v>
      </c>
    </row>
  </sheetData>
  <pageMargins left="0.70866141732283472" right="0.70866141732283472" top="0.74803149606299213" bottom="0.74803149606299213" header="0.31496062992125984" footer="0.31496062992125984"/>
  <pageSetup paperSize="9" scale="85" orientation="landscape" r:id="rId1"/>
  <rowBreaks count="2" manualBreakCount="2">
    <brk id="36" min="1" max="14" man="1"/>
    <brk id="77" min="1" max="14"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85" zoomScaleNormal="85" zoomScalePageLayoutView="85" workbookViewId="0">
      <selection activeCell="H11" sqref="H11"/>
    </sheetView>
  </sheetViews>
  <sheetFormatPr defaultColWidth="11.28515625" defaultRowHeight="15"/>
  <cols>
    <col min="1" max="1" width="19.85546875" customWidth="1"/>
    <col min="3" max="3" width="24.85546875" bestFit="1" customWidth="1"/>
    <col min="5" max="5" width="5" customWidth="1"/>
  </cols>
  <sheetData>
    <row r="1" spans="1:4">
      <c r="A1" t="s">
        <v>466</v>
      </c>
    </row>
    <row r="2" spans="1:4">
      <c r="A2">
        <f>D12</f>
        <v>0</v>
      </c>
    </row>
    <row r="3" spans="1:4" ht="15.75" thickBot="1"/>
    <row r="4" spans="1:4" ht="21">
      <c r="A4" s="551" t="s">
        <v>448</v>
      </c>
      <c r="B4" s="531"/>
      <c r="C4" s="532" t="s">
        <v>467</v>
      </c>
      <c r="D4" s="533"/>
    </row>
    <row r="5" spans="1:4">
      <c r="A5" s="552"/>
      <c r="B5" s="553"/>
      <c r="C5" s="553"/>
      <c r="D5" s="554"/>
    </row>
    <row r="6" spans="1:4" ht="15.75">
      <c r="A6" s="555" t="s">
        <v>392</v>
      </c>
      <c r="B6" s="537" t="s">
        <v>394</v>
      </c>
      <c r="C6" s="537" t="s">
        <v>468</v>
      </c>
      <c r="D6" s="538" t="s">
        <v>451</v>
      </c>
    </row>
    <row r="7" spans="1:4" ht="15.75">
      <c r="A7" s="556" t="s">
        <v>452</v>
      </c>
      <c r="B7" s="540">
        <v>56</v>
      </c>
      <c r="C7" s="540">
        <v>3.42</v>
      </c>
      <c r="D7" s="541"/>
    </row>
    <row r="8" spans="1:4" ht="15.75">
      <c r="A8" s="556" t="s">
        <v>453</v>
      </c>
      <c r="B8" s="540">
        <v>66</v>
      </c>
      <c r="C8" s="540">
        <v>1.28</v>
      </c>
      <c r="D8" s="541"/>
    </row>
    <row r="9" spans="1:4" ht="15.75">
      <c r="A9" s="556" t="s">
        <v>454</v>
      </c>
      <c r="B9" s="540">
        <v>88</v>
      </c>
      <c r="C9" s="540">
        <v>1.59</v>
      </c>
      <c r="D9" s="541"/>
    </row>
    <row r="10" spans="1:4" ht="15.75">
      <c r="A10" s="556" t="s">
        <v>455</v>
      </c>
      <c r="B10" s="540">
        <v>233</v>
      </c>
      <c r="C10" s="540">
        <v>0.92</v>
      </c>
      <c r="D10" s="541"/>
    </row>
    <row r="11" spans="1:4" ht="15.75">
      <c r="A11" s="556" t="s">
        <v>456</v>
      </c>
      <c r="B11" s="540">
        <v>122</v>
      </c>
      <c r="C11" s="540">
        <v>0.69</v>
      </c>
      <c r="D11" s="541"/>
    </row>
    <row r="12" spans="1:4" ht="16.5" thickBot="1">
      <c r="A12" s="557" t="s">
        <v>358</v>
      </c>
      <c r="B12" s="543"/>
      <c r="C12" s="543"/>
      <c r="D12" s="54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85" zoomScaleNormal="85" zoomScalePageLayoutView="85" workbookViewId="0">
      <selection activeCell="H10" sqref="H10"/>
    </sheetView>
  </sheetViews>
  <sheetFormatPr defaultColWidth="11.28515625" defaultRowHeight="15"/>
  <cols>
    <col min="1" max="1" width="19.85546875" customWidth="1"/>
    <col min="3" max="3" width="24.85546875" bestFit="1" customWidth="1"/>
    <col min="5" max="5" width="5" customWidth="1"/>
  </cols>
  <sheetData>
    <row r="1" spans="1:4">
      <c r="A1" t="s">
        <v>469</v>
      </c>
    </row>
    <row r="2" spans="1:4">
      <c r="A2">
        <f>D12</f>
        <v>714.45999999999992</v>
      </c>
    </row>
    <row r="3" spans="1:4" ht="15.75" thickBot="1"/>
    <row r="4" spans="1:4" ht="21">
      <c r="A4" s="551" t="s">
        <v>448</v>
      </c>
      <c r="B4" s="531"/>
      <c r="C4" s="532" t="s">
        <v>470</v>
      </c>
      <c r="D4" s="533"/>
    </row>
    <row r="5" spans="1:4">
      <c r="A5" s="552"/>
      <c r="B5" s="553"/>
      <c r="C5" s="553"/>
      <c r="D5" s="554"/>
    </row>
    <row r="6" spans="1:4" ht="15.75">
      <c r="A6" s="555" t="s">
        <v>392</v>
      </c>
      <c r="B6" s="537" t="s">
        <v>394</v>
      </c>
      <c r="C6" s="537" t="s">
        <v>468</v>
      </c>
      <c r="D6" s="538" t="s">
        <v>451</v>
      </c>
    </row>
    <row r="7" spans="1:4" ht="15.75">
      <c r="A7" s="556" t="s">
        <v>452</v>
      </c>
      <c r="B7" s="540">
        <v>56</v>
      </c>
      <c r="C7" s="540">
        <v>3.42</v>
      </c>
      <c r="D7" s="541">
        <f>B7*C7</f>
        <v>191.51999999999998</v>
      </c>
    </row>
    <row r="8" spans="1:4" ht="15.75">
      <c r="A8" s="556" t="s">
        <v>453</v>
      </c>
      <c r="B8" s="540">
        <v>66</v>
      </c>
      <c r="C8" s="540">
        <v>1.28</v>
      </c>
      <c r="D8" s="541">
        <f t="shared" ref="D8:D11" si="0">B8*C8</f>
        <v>84.48</v>
      </c>
    </row>
    <row r="9" spans="1:4" ht="15.75">
      <c r="A9" s="556" t="s">
        <v>454</v>
      </c>
      <c r="B9" s="540">
        <v>88</v>
      </c>
      <c r="C9" s="540">
        <v>1.59</v>
      </c>
      <c r="D9" s="541">
        <f t="shared" si="0"/>
        <v>139.92000000000002</v>
      </c>
    </row>
    <row r="10" spans="1:4" ht="15.75">
      <c r="A10" s="556" t="s">
        <v>455</v>
      </c>
      <c r="B10" s="540">
        <v>233</v>
      </c>
      <c r="C10" s="540">
        <v>0.92</v>
      </c>
      <c r="D10" s="541">
        <f t="shared" si="0"/>
        <v>214.36</v>
      </c>
    </row>
    <row r="11" spans="1:4" ht="15.75">
      <c r="A11" s="556" t="s">
        <v>456</v>
      </c>
      <c r="B11" s="540">
        <v>122</v>
      </c>
      <c r="C11" s="540">
        <v>0.69</v>
      </c>
      <c r="D11" s="541">
        <f t="shared" si="0"/>
        <v>84.179999999999993</v>
      </c>
    </row>
    <row r="12" spans="1:4" ht="16.5" thickBot="1">
      <c r="A12" s="557" t="s">
        <v>358</v>
      </c>
      <c r="B12" s="543"/>
      <c r="C12" s="543"/>
      <c r="D12" s="544">
        <f>SUM(D7:D11)</f>
        <v>714.45999999999992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85" zoomScaleNormal="85" zoomScalePageLayoutView="85" workbookViewId="0">
      <selection activeCell="H11" sqref="H11"/>
    </sheetView>
  </sheetViews>
  <sheetFormatPr defaultColWidth="11.28515625" defaultRowHeight="15"/>
  <cols>
    <col min="1" max="1" width="19.85546875" customWidth="1"/>
    <col min="3" max="3" width="23.28515625" customWidth="1"/>
    <col min="5" max="5" width="5" customWidth="1"/>
  </cols>
  <sheetData>
    <row r="1" spans="1:4">
      <c r="A1" t="s">
        <v>471</v>
      </c>
    </row>
    <row r="2" spans="1:4">
      <c r="A2">
        <f>D12</f>
        <v>714.45999999999992</v>
      </c>
    </row>
    <row r="3" spans="1:4" ht="15.75" thickBot="1"/>
    <row r="4" spans="1:4" ht="21">
      <c r="A4" s="551" t="s">
        <v>448</v>
      </c>
      <c r="B4" s="531"/>
      <c r="C4" s="532" t="s">
        <v>472</v>
      </c>
      <c r="D4" s="533"/>
    </row>
    <row r="5" spans="1:4">
      <c r="A5" s="552"/>
      <c r="B5" s="553"/>
      <c r="C5" s="553"/>
      <c r="D5" s="554"/>
    </row>
    <row r="6" spans="1:4" ht="15.75">
      <c r="A6" s="555" t="s">
        <v>392</v>
      </c>
      <c r="B6" s="537" t="s">
        <v>394</v>
      </c>
      <c r="C6" s="537" t="s">
        <v>468</v>
      </c>
      <c r="D6" s="538" t="s">
        <v>451</v>
      </c>
    </row>
    <row r="7" spans="1:4" ht="15.75">
      <c r="A7" s="556" t="s">
        <v>452</v>
      </c>
      <c r="B7" s="540">
        <v>56</v>
      </c>
      <c r="C7" s="540">
        <v>3.42</v>
      </c>
      <c r="D7" s="541">
        <f>B7*C7</f>
        <v>191.51999999999998</v>
      </c>
    </row>
    <row r="8" spans="1:4" ht="15.75">
      <c r="A8" s="556" t="s">
        <v>453</v>
      </c>
      <c r="B8" s="540">
        <v>66</v>
      </c>
      <c r="C8" s="540">
        <v>1.28</v>
      </c>
      <c r="D8" s="541">
        <f t="shared" ref="D8:D11" si="0">B8*C8</f>
        <v>84.48</v>
      </c>
    </row>
    <row r="9" spans="1:4" ht="15.75">
      <c r="A9" s="556" t="s">
        <v>454</v>
      </c>
      <c r="B9" s="540">
        <v>88</v>
      </c>
      <c r="C9" s="540">
        <v>1.59</v>
      </c>
      <c r="D9" s="541">
        <f t="shared" si="0"/>
        <v>139.92000000000002</v>
      </c>
    </row>
    <row r="10" spans="1:4" ht="15.75">
      <c r="A10" s="556" t="s">
        <v>455</v>
      </c>
      <c r="B10" s="540">
        <v>233</v>
      </c>
      <c r="C10" s="540">
        <v>0.92</v>
      </c>
      <c r="D10" s="541">
        <f t="shared" si="0"/>
        <v>214.36</v>
      </c>
    </row>
    <row r="11" spans="1:4" ht="15.75">
      <c r="A11" s="556" t="s">
        <v>456</v>
      </c>
      <c r="B11" s="540">
        <v>122</v>
      </c>
      <c r="C11" s="540">
        <v>0.69</v>
      </c>
      <c r="D11" s="541">
        <f t="shared" si="0"/>
        <v>84.179999999999993</v>
      </c>
    </row>
    <row r="12" spans="1:4" ht="16.5" thickBot="1">
      <c r="A12" s="557" t="s">
        <v>358</v>
      </c>
      <c r="B12" s="543"/>
      <c r="C12" s="543"/>
      <c r="D12" s="544">
        <f>SUM(D7:D11)</f>
        <v>714.45999999999992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85" zoomScaleNormal="85" zoomScalePageLayoutView="85" workbookViewId="0">
      <selection activeCell="I13" sqref="I13"/>
    </sheetView>
  </sheetViews>
  <sheetFormatPr defaultColWidth="11.28515625" defaultRowHeight="15"/>
  <cols>
    <col min="1" max="1" width="19.85546875" customWidth="1"/>
    <col min="3" max="3" width="24.85546875" bestFit="1" customWidth="1"/>
    <col min="5" max="5" width="5" customWidth="1"/>
  </cols>
  <sheetData>
    <row r="1" spans="1:4">
      <c r="A1" t="s">
        <v>473</v>
      </c>
    </row>
    <row r="2" spans="1:4">
      <c r="A2">
        <f>D12</f>
        <v>714.45999999999992</v>
      </c>
    </row>
    <row r="3" spans="1:4" ht="15.75" thickBot="1"/>
    <row r="4" spans="1:4" ht="21">
      <c r="A4" s="551" t="s">
        <v>448</v>
      </c>
      <c r="B4" s="531"/>
      <c r="C4" s="532" t="s">
        <v>449</v>
      </c>
      <c r="D4" s="533"/>
    </row>
    <row r="5" spans="1:4">
      <c r="A5" s="552"/>
      <c r="B5" s="553"/>
      <c r="C5" s="553"/>
      <c r="D5" s="554"/>
    </row>
    <row r="6" spans="1:4" ht="15.75">
      <c r="A6" s="555" t="s">
        <v>392</v>
      </c>
      <c r="B6" s="537" t="s">
        <v>394</v>
      </c>
      <c r="C6" s="537" t="s">
        <v>468</v>
      </c>
      <c r="D6" s="538" t="s">
        <v>451</v>
      </c>
    </row>
    <row r="7" spans="1:4" ht="15.75">
      <c r="A7" s="556" t="s">
        <v>452</v>
      </c>
      <c r="B7" s="540">
        <v>56</v>
      </c>
      <c r="C7" s="540">
        <v>3.42</v>
      </c>
      <c r="D7" s="541">
        <f>B7*C7</f>
        <v>191.51999999999998</v>
      </c>
    </row>
    <row r="8" spans="1:4" ht="15.75">
      <c r="A8" s="556" t="s">
        <v>453</v>
      </c>
      <c r="B8" s="540">
        <v>66</v>
      </c>
      <c r="C8" s="540">
        <v>1.28</v>
      </c>
      <c r="D8" s="541">
        <f t="shared" ref="D8:D11" si="0">B8*C8</f>
        <v>84.48</v>
      </c>
    </row>
    <row r="9" spans="1:4" ht="15.75">
      <c r="A9" s="556" t="s">
        <v>454</v>
      </c>
      <c r="B9" s="540">
        <v>88</v>
      </c>
      <c r="C9" s="540">
        <v>1.59</v>
      </c>
      <c r="D9" s="541">
        <f t="shared" si="0"/>
        <v>139.92000000000002</v>
      </c>
    </row>
    <row r="10" spans="1:4" ht="15.75">
      <c r="A10" s="556" t="s">
        <v>455</v>
      </c>
      <c r="B10" s="540">
        <v>233</v>
      </c>
      <c r="C10" s="540">
        <v>0.92</v>
      </c>
      <c r="D10" s="541">
        <f t="shared" si="0"/>
        <v>214.36</v>
      </c>
    </row>
    <row r="11" spans="1:4" ht="15.75">
      <c r="A11" s="556" t="s">
        <v>456</v>
      </c>
      <c r="B11" s="540">
        <v>122</v>
      </c>
      <c r="C11" s="540">
        <v>0.69</v>
      </c>
      <c r="D11" s="541">
        <f t="shared" si="0"/>
        <v>84.179999999999993</v>
      </c>
    </row>
    <row r="12" spans="1:4" ht="16.5" thickBot="1">
      <c r="A12" s="557" t="s">
        <v>358</v>
      </c>
      <c r="B12" s="543"/>
      <c r="C12" s="543"/>
      <c r="D12" s="544">
        <f>SUM(D7:D11)</f>
        <v>714.45999999999992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zoomScaleSheetLayoutView="100" workbookViewId="0">
      <selection activeCell="L1" sqref="L1"/>
    </sheetView>
  </sheetViews>
  <sheetFormatPr defaultColWidth="8.85546875" defaultRowHeight="15"/>
  <cols>
    <col min="1" max="1" width="2.85546875" style="116" customWidth="1"/>
    <col min="2" max="2" width="8.42578125" customWidth="1"/>
    <col min="11" max="11" width="25.28515625" customWidth="1"/>
  </cols>
  <sheetData>
    <row r="1" spans="1:11" s="9" customFormat="1" ht="30.75" customHeight="1" thickBot="1">
      <c r="A1" s="13" t="s">
        <v>99</v>
      </c>
      <c r="B1" s="13"/>
      <c r="C1" s="13"/>
      <c r="D1" s="13"/>
      <c r="E1" s="13"/>
      <c r="F1" s="13"/>
      <c r="G1" s="13"/>
      <c r="H1" s="13"/>
      <c r="I1" s="13"/>
      <c r="J1" s="13"/>
      <c r="K1" s="13"/>
    </row>
    <row r="2" spans="1:11" s="45" customFormat="1" ht="19.5" thickTop="1">
      <c r="A2" s="16" t="s">
        <v>100</v>
      </c>
      <c r="B2" s="16"/>
      <c r="C2" s="108"/>
      <c r="D2" s="108"/>
      <c r="E2" s="108"/>
      <c r="F2" s="108"/>
      <c r="G2" s="108"/>
      <c r="H2" s="108"/>
      <c r="I2" s="108"/>
      <c r="J2" s="108"/>
      <c r="K2" s="109"/>
    </row>
    <row r="3" spans="1:11" ht="15.75">
      <c r="A3" s="110">
        <v>1</v>
      </c>
      <c r="B3" s="45" t="s">
        <v>101</v>
      </c>
      <c r="C3" s="45"/>
      <c r="D3" s="45"/>
      <c r="E3" s="45"/>
      <c r="F3" s="45"/>
      <c r="G3" s="45"/>
      <c r="H3" s="45"/>
      <c r="I3" s="45"/>
      <c r="J3" s="45"/>
      <c r="K3" s="45"/>
    </row>
    <row r="4" spans="1:11" ht="15.75">
      <c r="A4" s="110">
        <v>2</v>
      </c>
      <c r="B4" s="45" t="s">
        <v>102</v>
      </c>
      <c r="C4" s="45"/>
      <c r="D4" s="45"/>
      <c r="E4" s="45"/>
      <c r="F4" s="45"/>
      <c r="G4" s="45"/>
      <c r="H4" s="45"/>
      <c r="I4" s="45"/>
      <c r="J4" s="45"/>
      <c r="K4" s="45"/>
    </row>
    <row r="5" spans="1:11" ht="15.75">
      <c r="A5" s="110">
        <v>3</v>
      </c>
      <c r="B5" s="45" t="s">
        <v>103</v>
      </c>
      <c r="C5" s="45"/>
      <c r="D5" s="45"/>
      <c r="E5" s="45"/>
      <c r="F5" s="45"/>
      <c r="G5" s="45"/>
      <c r="H5" s="45"/>
      <c r="I5" s="45"/>
      <c r="J5" s="45"/>
      <c r="K5" s="45"/>
    </row>
    <row r="6" spans="1:11" ht="15.75">
      <c r="A6" s="110">
        <v>4</v>
      </c>
      <c r="B6" s="45" t="s">
        <v>104</v>
      </c>
      <c r="C6" s="45"/>
      <c r="D6" s="45"/>
      <c r="E6" s="45"/>
      <c r="F6" s="45"/>
      <c r="G6" s="45"/>
      <c r="H6" s="45"/>
      <c r="I6" s="45"/>
      <c r="J6" s="45"/>
      <c r="K6" s="45"/>
    </row>
    <row r="7" spans="1:11" ht="15.75">
      <c r="A7" s="110">
        <v>5</v>
      </c>
      <c r="B7" s="45" t="s">
        <v>105</v>
      </c>
      <c r="C7" s="45"/>
      <c r="D7" s="45"/>
      <c r="E7" s="45"/>
      <c r="F7" s="45"/>
      <c r="G7" s="45"/>
      <c r="H7" s="45"/>
      <c r="I7" s="45"/>
      <c r="J7" s="45"/>
      <c r="K7" s="45"/>
    </row>
    <row r="8" spans="1:11" ht="15.75">
      <c r="A8" s="110">
        <v>6</v>
      </c>
      <c r="B8" s="45" t="s">
        <v>106</v>
      </c>
      <c r="C8" s="45"/>
      <c r="D8" s="45"/>
      <c r="E8" s="45"/>
      <c r="F8" s="45"/>
      <c r="G8" s="45"/>
      <c r="H8" s="45"/>
      <c r="I8" s="45"/>
      <c r="J8" s="45"/>
      <c r="K8" s="45"/>
    </row>
    <row r="10" spans="1:11" s="112" customFormat="1" ht="18.75">
      <c r="A10" s="16" t="s">
        <v>107</v>
      </c>
      <c r="B10" s="111"/>
      <c r="C10" s="111"/>
      <c r="D10" s="111"/>
      <c r="E10" s="111"/>
      <c r="F10" s="111"/>
      <c r="G10" s="111"/>
      <c r="H10" s="111"/>
      <c r="I10" s="111"/>
      <c r="J10" s="111"/>
      <c r="K10" s="111"/>
    </row>
    <row r="11" spans="1:11" ht="15.75">
      <c r="A11" s="113">
        <v>1</v>
      </c>
      <c r="B11" s="39" t="s">
        <v>108</v>
      </c>
      <c r="C11" s="113"/>
      <c r="D11" s="113"/>
      <c r="E11" s="113"/>
      <c r="F11" s="113"/>
      <c r="G11" s="113"/>
      <c r="H11" s="113"/>
      <c r="I11" s="113"/>
      <c r="J11" s="113"/>
      <c r="K11" s="113"/>
    </row>
    <row r="12" spans="1:11" ht="15.75">
      <c r="A12" s="45">
        <v>2</v>
      </c>
      <c r="B12" s="45" t="s">
        <v>109</v>
      </c>
      <c r="C12" s="45"/>
      <c r="D12" s="45"/>
      <c r="E12" s="45"/>
      <c r="F12" s="45"/>
      <c r="G12" s="45"/>
      <c r="H12" s="45"/>
      <c r="I12" s="45"/>
      <c r="J12" s="45"/>
      <c r="K12" s="45"/>
    </row>
    <row r="13" spans="1:11" ht="15.75">
      <c r="A13" s="45"/>
      <c r="B13" s="114" t="s">
        <v>110</v>
      </c>
      <c r="C13" s="45"/>
      <c r="D13" s="45"/>
      <c r="E13" s="45"/>
      <c r="F13" s="45"/>
      <c r="G13" s="45"/>
      <c r="H13" s="45"/>
      <c r="I13" s="45"/>
      <c r="J13" s="45"/>
      <c r="K13" s="45"/>
    </row>
    <row r="14" spans="1:11" ht="15.75">
      <c r="A14" s="110"/>
      <c r="B14" s="115" t="s">
        <v>111</v>
      </c>
      <c r="C14" s="45"/>
      <c r="D14" s="45"/>
      <c r="E14" s="45"/>
      <c r="F14" s="45"/>
      <c r="G14" s="45"/>
      <c r="H14" s="45"/>
      <c r="I14" s="45"/>
      <c r="J14" s="45"/>
      <c r="K14" s="45"/>
    </row>
    <row r="15" spans="1:11" ht="15.75">
      <c r="A15" s="45">
        <v>3</v>
      </c>
      <c r="B15" s="45" t="s">
        <v>112</v>
      </c>
      <c r="C15" s="45"/>
      <c r="D15" s="45"/>
      <c r="E15" s="45"/>
      <c r="F15" s="45"/>
      <c r="G15" s="45"/>
      <c r="H15" s="45"/>
      <c r="I15" s="45"/>
      <c r="J15" s="45"/>
      <c r="K15" s="45"/>
    </row>
    <row r="16" spans="1:11" ht="15.75">
      <c r="A16" s="45">
        <v>4</v>
      </c>
      <c r="B16" s="45" t="s">
        <v>113</v>
      </c>
      <c r="C16" s="45"/>
      <c r="D16" s="45"/>
      <c r="E16" s="45"/>
      <c r="F16" s="45"/>
      <c r="G16" s="45"/>
      <c r="H16" s="45"/>
      <c r="I16" s="45"/>
      <c r="J16" s="45"/>
      <c r="K16" s="45"/>
    </row>
    <row r="17" spans="1:11" ht="15.75">
      <c r="A17" s="45"/>
      <c r="B17" s="114" t="s">
        <v>114</v>
      </c>
      <c r="C17" s="45"/>
      <c r="D17" s="45"/>
      <c r="E17" s="45"/>
      <c r="F17" s="45"/>
      <c r="G17" s="45"/>
      <c r="H17" s="45"/>
      <c r="I17" s="45"/>
      <c r="J17" s="45"/>
      <c r="K17" s="45"/>
    </row>
    <row r="18" spans="1:11" ht="15.75">
      <c r="A18" s="45">
        <v>5</v>
      </c>
      <c r="B18" s="45" t="s">
        <v>115</v>
      </c>
      <c r="C18" s="45"/>
      <c r="D18" s="45"/>
      <c r="E18" s="45"/>
      <c r="F18" s="45"/>
      <c r="G18" s="45"/>
      <c r="H18" s="45"/>
      <c r="I18" s="45"/>
      <c r="J18" s="45"/>
      <c r="K18" s="45"/>
    </row>
    <row r="19" spans="1:11" ht="15.75">
      <c r="C19" s="45"/>
      <c r="D19" s="45"/>
      <c r="E19" s="45"/>
      <c r="F19" s="45"/>
    </row>
    <row r="20" spans="1:11" s="9" customFormat="1" ht="18.75">
      <c r="A20" s="16" t="s">
        <v>116</v>
      </c>
      <c r="B20" s="111"/>
      <c r="C20" s="111"/>
      <c r="D20" s="111"/>
      <c r="E20" s="111"/>
      <c r="F20" s="108"/>
      <c r="G20" s="108"/>
      <c r="H20" s="108"/>
      <c r="I20" s="108"/>
      <c r="J20" s="108"/>
      <c r="K20" s="108"/>
    </row>
    <row r="21" spans="1:11" ht="15.75">
      <c r="A21" s="110">
        <v>1</v>
      </c>
      <c r="B21" s="45" t="s">
        <v>117</v>
      </c>
      <c r="C21" s="45"/>
      <c r="D21" s="45"/>
      <c r="E21" s="45"/>
    </row>
    <row r="22" spans="1:11" ht="15.75">
      <c r="A22" s="110">
        <v>2</v>
      </c>
      <c r="B22" s="45" t="s">
        <v>118</v>
      </c>
      <c r="C22" s="45"/>
      <c r="D22" s="45"/>
      <c r="E22" s="45"/>
    </row>
    <row r="23" spans="1:11" ht="15.75">
      <c r="A23" s="110"/>
      <c r="B23" s="45" t="s">
        <v>119</v>
      </c>
      <c r="C23" s="45"/>
      <c r="D23" s="45"/>
      <c r="E23" s="45"/>
    </row>
    <row r="24" spans="1:11" ht="15.75">
      <c r="A24" s="110">
        <v>3</v>
      </c>
      <c r="B24" s="45" t="s">
        <v>120</v>
      </c>
      <c r="C24" s="45"/>
      <c r="D24" s="45"/>
      <c r="E24" s="45"/>
    </row>
    <row r="25" spans="1:11" ht="15.75">
      <c r="A25" s="110">
        <v>4</v>
      </c>
      <c r="B25" s="45" t="s">
        <v>121</v>
      </c>
      <c r="C25" s="45"/>
      <c r="D25" s="45"/>
      <c r="E25" s="45"/>
    </row>
    <row r="26" spans="1:11" ht="15.75">
      <c r="A26" s="110">
        <v>5</v>
      </c>
      <c r="B26" s="45" t="s">
        <v>122</v>
      </c>
      <c r="C26" s="45"/>
      <c r="D26" s="45"/>
      <c r="E26" s="45"/>
    </row>
    <row r="27" spans="1:11" ht="15.75">
      <c r="A27" s="110">
        <v>6</v>
      </c>
      <c r="B27" s="45" t="s">
        <v>123</v>
      </c>
      <c r="C27" s="45"/>
      <c r="D27" s="45"/>
      <c r="E27" s="45"/>
    </row>
    <row r="28" spans="1:11" ht="15.75">
      <c r="A28" s="110">
        <v>7</v>
      </c>
      <c r="B28" s="45" t="s">
        <v>124</v>
      </c>
      <c r="C28" s="45"/>
      <c r="D28" s="45"/>
      <c r="E28" s="45"/>
    </row>
    <row r="29" spans="1:11" ht="15.75">
      <c r="A29" s="110">
        <v>8</v>
      </c>
      <c r="B29" s="45" t="s">
        <v>125</v>
      </c>
      <c r="C29" s="45"/>
      <c r="D29" s="45"/>
      <c r="E29" s="45"/>
      <c r="F29" s="45"/>
      <c r="G29" s="45"/>
      <c r="H29" s="45"/>
      <c r="I29" s="45"/>
      <c r="J29" s="45"/>
      <c r="K29" s="45"/>
    </row>
    <row r="30" spans="1:11" ht="15.75">
      <c r="A30" s="110">
        <v>9</v>
      </c>
      <c r="B30" s="45" t="s">
        <v>126</v>
      </c>
    </row>
  </sheetData>
  <mergeCells count="1">
    <mergeCell ref="A1:K1"/>
  </mergeCells>
  <printOptions horizontalCentered="1" verticalCentered="1"/>
  <pageMargins left="0.19685039370078741" right="0.19685039370078741" top="0.19685039370078741" bottom="0.19685039370078741" header="0.51181102362204722" footer="0.51181102362204722"/>
  <pageSetup paperSize="9" scale="92"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zoomScaleSheetLayoutView="100" workbookViewId="0">
      <selection activeCell="I1" sqref="I1"/>
    </sheetView>
  </sheetViews>
  <sheetFormatPr defaultColWidth="9.140625" defaultRowHeight="15.75"/>
  <cols>
    <col min="1" max="1" width="3" style="47" customWidth="1"/>
    <col min="2" max="2" width="18.28515625" style="9" customWidth="1"/>
    <col min="3" max="3" width="10" style="9" customWidth="1"/>
    <col min="4" max="4" width="11" style="9" customWidth="1"/>
    <col min="5" max="5" width="13.5703125" style="9" bestFit="1" customWidth="1"/>
    <col min="6" max="6" width="17.7109375" style="9" bestFit="1" customWidth="1"/>
    <col min="7" max="8" width="11.85546875" style="9" customWidth="1"/>
    <col min="9" max="11" width="9.140625" style="9"/>
    <col min="12" max="12" width="11" style="50" bestFit="1" customWidth="1"/>
    <col min="13" max="14" width="9.140625" style="9"/>
    <col min="15" max="15" width="10" style="9" bestFit="1" customWidth="1"/>
    <col min="16" max="16384" width="9.140625" style="9"/>
  </cols>
  <sheetData>
    <row r="1" spans="1:12" s="33" customFormat="1" ht="30.75" customHeight="1" thickBot="1">
      <c r="A1" s="13" t="s">
        <v>67</v>
      </c>
      <c r="B1" s="13"/>
      <c r="C1" s="13"/>
      <c r="D1" s="13"/>
      <c r="E1" s="13"/>
      <c r="F1" s="13"/>
      <c r="G1" s="13"/>
      <c r="H1" s="13"/>
      <c r="L1" s="34"/>
    </row>
    <row r="2" spans="1:12" s="36" customFormat="1" ht="21.75" thickTop="1">
      <c r="A2" s="15" t="s">
        <v>68</v>
      </c>
      <c r="B2" s="35"/>
      <c r="C2" s="35"/>
      <c r="D2" s="35"/>
      <c r="E2" s="35"/>
      <c r="F2" s="35"/>
      <c r="G2" s="35"/>
      <c r="H2" s="35"/>
      <c r="L2" s="37"/>
    </row>
    <row r="3" spans="1:12" s="41" customFormat="1">
      <c r="A3" s="38">
        <v>1</v>
      </c>
      <c r="B3" s="39" t="s">
        <v>69</v>
      </c>
      <c r="C3" s="40"/>
      <c r="D3" s="40"/>
      <c r="E3" s="40"/>
      <c r="F3" s="40"/>
      <c r="G3" s="40"/>
      <c r="L3" s="42"/>
    </row>
    <row r="4" spans="1:12" s="41" customFormat="1">
      <c r="A4" s="38">
        <v>2</v>
      </c>
      <c r="B4" s="43" t="s">
        <v>70</v>
      </c>
      <c r="C4" s="40"/>
      <c r="D4" s="40"/>
      <c r="E4" s="40"/>
      <c r="F4" s="40"/>
      <c r="G4" s="40"/>
      <c r="L4" s="42"/>
    </row>
    <row r="5" spans="1:12" s="45" customFormat="1">
      <c r="A5" s="38">
        <v>3</v>
      </c>
      <c r="B5" s="44" t="s">
        <v>71</v>
      </c>
      <c r="C5" s="40"/>
      <c r="D5" s="40"/>
      <c r="E5" s="40"/>
      <c r="F5" s="40"/>
      <c r="G5" s="40"/>
      <c r="L5" s="46"/>
    </row>
    <row r="6" spans="1:12" s="45" customFormat="1">
      <c r="A6" s="47"/>
      <c r="B6" s="45" t="s">
        <v>72</v>
      </c>
      <c r="L6" s="46"/>
    </row>
    <row r="7" spans="1:12" s="45" customFormat="1">
      <c r="A7" s="48" t="s">
        <v>51</v>
      </c>
      <c r="B7" s="48"/>
      <c r="C7" s="48"/>
      <c r="D7" s="48"/>
      <c r="E7" s="48"/>
      <c r="F7" s="48"/>
      <c r="G7" s="48"/>
      <c r="H7" s="48"/>
      <c r="L7" s="46"/>
    </row>
    <row r="8" spans="1:12" ht="20.25">
      <c r="A8" s="49" t="s">
        <v>73</v>
      </c>
      <c r="B8" s="49"/>
      <c r="C8" s="49"/>
      <c r="D8" s="49"/>
      <c r="E8" s="49"/>
      <c r="F8" s="49"/>
      <c r="G8" s="49"/>
      <c r="H8" s="49"/>
    </row>
    <row r="9" spans="1:12" ht="16.5" thickBot="1">
      <c r="B9" s="51"/>
      <c r="C9" s="51"/>
      <c r="D9" s="52"/>
      <c r="E9" s="51"/>
      <c r="F9" s="51"/>
      <c r="G9" s="53"/>
      <c r="H9" s="54"/>
    </row>
    <row r="10" spans="1:12" ht="18.75">
      <c r="B10" s="55" t="s">
        <v>74</v>
      </c>
      <c r="C10" s="56" t="s">
        <v>75</v>
      </c>
      <c r="D10" s="56" t="s">
        <v>76</v>
      </c>
      <c r="E10" s="56" t="s">
        <v>77</v>
      </c>
      <c r="F10" s="56" t="s">
        <v>78</v>
      </c>
      <c r="G10" s="56" t="s">
        <v>79</v>
      </c>
      <c r="H10" s="57" t="s">
        <v>80</v>
      </c>
    </row>
    <row r="11" spans="1:12" ht="8.25" customHeight="1" thickBot="1">
      <c r="B11" s="58"/>
      <c r="C11" s="59"/>
      <c r="D11" s="60"/>
      <c r="E11" s="60"/>
      <c r="F11" s="60"/>
      <c r="G11" s="60"/>
      <c r="H11" s="61"/>
    </row>
    <row r="12" spans="1:12" ht="15.95" customHeight="1" thickTop="1">
      <c r="B12" s="62" t="s">
        <v>81</v>
      </c>
      <c r="C12" s="63" t="s">
        <v>82</v>
      </c>
      <c r="D12" s="64">
        <v>25</v>
      </c>
      <c r="E12" s="65">
        <v>6.5</v>
      </c>
      <c r="F12" s="66">
        <v>0.6</v>
      </c>
      <c r="G12" s="67">
        <v>42879</v>
      </c>
      <c r="H12" s="68">
        <v>475456785</v>
      </c>
    </row>
    <row r="13" spans="1:12" ht="15.95" customHeight="1">
      <c r="B13" s="62" t="s">
        <v>83</v>
      </c>
      <c r="C13" s="69" t="s">
        <v>84</v>
      </c>
      <c r="D13" s="70">
        <v>30</v>
      </c>
      <c r="E13" s="71">
        <v>7.8</v>
      </c>
      <c r="F13" s="72">
        <v>0.9</v>
      </c>
      <c r="G13" s="73">
        <v>42879</v>
      </c>
      <c r="H13" s="74">
        <v>774567851</v>
      </c>
    </row>
    <row r="14" spans="1:12" ht="15.95" customHeight="1">
      <c r="B14" s="62" t="s">
        <v>85</v>
      </c>
      <c r="C14" s="69" t="s">
        <v>86</v>
      </c>
      <c r="D14" s="70">
        <v>35</v>
      </c>
      <c r="E14" s="71">
        <v>6.5</v>
      </c>
      <c r="F14" s="72">
        <v>0.7</v>
      </c>
      <c r="G14" s="73">
        <v>42879</v>
      </c>
      <c r="H14" s="74">
        <v>736789217</v>
      </c>
    </row>
    <row r="15" spans="1:12" ht="15.95" customHeight="1">
      <c r="B15" s="62" t="s">
        <v>87</v>
      </c>
      <c r="C15" s="69" t="s">
        <v>88</v>
      </c>
      <c r="D15" s="70">
        <v>40</v>
      </c>
      <c r="E15" s="71">
        <v>8.6999999999999993</v>
      </c>
      <c r="F15" s="72">
        <v>0.75</v>
      </c>
      <c r="G15" s="73">
        <v>42880</v>
      </c>
      <c r="H15" s="74">
        <v>372789983</v>
      </c>
    </row>
    <row r="16" spans="1:12" ht="15.95" customHeight="1">
      <c r="B16" s="62" t="s">
        <v>89</v>
      </c>
      <c r="C16" s="69" t="s">
        <v>90</v>
      </c>
      <c r="D16" s="70">
        <v>45</v>
      </c>
      <c r="E16" s="71">
        <v>4.7</v>
      </c>
      <c r="F16" s="72">
        <v>0.55000000000000004</v>
      </c>
      <c r="G16" s="73">
        <v>42880</v>
      </c>
      <c r="H16" s="74">
        <v>671901049</v>
      </c>
    </row>
    <row r="17" spans="1:14" ht="15.95" customHeight="1" thickBot="1">
      <c r="B17" s="62" t="s">
        <v>91</v>
      </c>
      <c r="C17" s="75" t="s">
        <v>82</v>
      </c>
      <c r="D17" s="76">
        <v>50</v>
      </c>
      <c r="E17" s="77">
        <v>9.8000000000000007</v>
      </c>
      <c r="F17" s="78">
        <v>0.89</v>
      </c>
      <c r="G17" s="79">
        <v>42881</v>
      </c>
      <c r="H17" s="80">
        <v>971012115</v>
      </c>
    </row>
    <row r="18" spans="1:14" ht="17.25" thickTop="1" thickBot="1">
      <c r="A18" s="81"/>
      <c r="B18" s="82" t="s">
        <v>92</v>
      </c>
      <c r="C18" s="83" t="s">
        <v>93</v>
      </c>
      <c r="D18" s="84" t="s">
        <v>94</v>
      </c>
      <c r="E18" s="85" t="s">
        <v>95</v>
      </c>
      <c r="F18" s="85" t="s">
        <v>96</v>
      </c>
      <c r="G18" s="85" t="s">
        <v>97</v>
      </c>
      <c r="H18" s="86" t="s">
        <v>80</v>
      </c>
    </row>
    <row r="19" spans="1:14" s="54" customFormat="1" ht="15.75" customHeight="1">
      <c r="A19" s="87"/>
      <c r="I19" s="88" t="s">
        <v>98</v>
      </c>
      <c r="J19" s="88"/>
      <c r="K19" s="88"/>
      <c r="L19" s="89"/>
      <c r="M19" s="88"/>
      <c r="N19" s="88"/>
    </row>
    <row r="20" spans="1:14" s="54" customFormat="1" ht="17.100000000000001" customHeight="1">
      <c r="A20" s="48" t="s">
        <v>58</v>
      </c>
      <c r="B20" s="48"/>
      <c r="C20" s="48"/>
      <c r="D20" s="48"/>
      <c r="E20" s="48"/>
      <c r="F20" s="48"/>
      <c r="G20" s="48"/>
      <c r="H20" s="48"/>
      <c r="I20" s="90"/>
      <c r="L20" s="90"/>
    </row>
    <row r="21" spans="1:14" s="54" customFormat="1" ht="17.100000000000001" customHeight="1">
      <c r="A21" s="49" t="s">
        <v>73</v>
      </c>
      <c r="B21" s="49"/>
      <c r="C21" s="49"/>
      <c r="D21" s="49"/>
      <c r="E21" s="49"/>
      <c r="F21" s="49"/>
      <c r="G21" s="49"/>
      <c r="H21" s="49"/>
      <c r="I21" s="90"/>
      <c r="L21" s="90"/>
    </row>
    <row r="22" spans="1:14" customFormat="1" ht="17.100000000000001" customHeight="1" thickBot="1">
      <c r="A22" s="47"/>
      <c r="B22" s="51"/>
      <c r="C22" s="51"/>
      <c r="D22" s="52"/>
      <c r="E22" s="51"/>
      <c r="F22" s="51"/>
      <c r="G22" s="53"/>
      <c r="H22" s="54"/>
      <c r="I22" s="91"/>
      <c r="L22" s="91"/>
    </row>
    <row r="23" spans="1:14" customFormat="1" ht="18.75">
      <c r="A23" s="47"/>
      <c r="B23" s="55" t="s">
        <v>74</v>
      </c>
      <c r="C23" s="56" t="s">
        <v>75</v>
      </c>
      <c r="D23" s="56" t="s">
        <v>76</v>
      </c>
      <c r="E23" s="56" t="s">
        <v>77</v>
      </c>
      <c r="F23" s="56" t="s">
        <v>78</v>
      </c>
      <c r="G23" s="56" t="s">
        <v>79</v>
      </c>
      <c r="H23" s="57" t="s">
        <v>80</v>
      </c>
      <c r="I23" s="91"/>
      <c r="L23" s="91"/>
    </row>
    <row r="24" spans="1:14" customFormat="1" ht="6" customHeight="1">
      <c r="A24" s="47"/>
      <c r="B24" s="58"/>
      <c r="C24" s="60"/>
      <c r="D24" s="60"/>
      <c r="E24" s="60"/>
      <c r="F24" s="60"/>
      <c r="G24" s="60"/>
      <c r="H24" s="61"/>
      <c r="I24" s="91"/>
      <c r="L24" s="91"/>
    </row>
    <row r="25" spans="1:14" customFormat="1" ht="15.95" customHeight="1">
      <c r="A25" s="47"/>
      <c r="B25" s="62" t="s">
        <v>81</v>
      </c>
      <c r="C25" s="92" t="s">
        <v>82</v>
      </c>
      <c r="D25" s="93">
        <v>25</v>
      </c>
      <c r="E25" s="94">
        <v>6.5</v>
      </c>
      <c r="F25" s="95">
        <v>0.6</v>
      </c>
      <c r="G25" s="96">
        <v>42879</v>
      </c>
      <c r="H25" s="97">
        <v>475456785</v>
      </c>
      <c r="I25" s="91"/>
      <c r="L25" s="91"/>
    </row>
    <row r="26" spans="1:14" customFormat="1" ht="15.95" customHeight="1">
      <c r="A26" s="47"/>
      <c r="B26" s="62" t="s">
        <v>83</v>
      </c>
      <c r="C26" s="92" t="s">
        <v>84</v>
      </c>
      <c r="D26" s="93">
        <v>30</v>
      </c>
      <c r="E26" s="94">
        <v>7.8</v>
      </c>
      <c r="F26" s="95">
        <v>0.9</v>
      </c>
      <c r="G26" s="96">
        <v>42879</v>
      </c>
      <c r="H26" s="97">
        <v>774567851</v>
      </c>
      <c r="I26" s="91"/>
      <c r="L26" s="91"/>
    </row>
    <row r="27" spans="1:14" customFormat="1" ht="15.95" customHeight="1">
      <c r="A27" s="47"/>
      <c r="B27" s="62" t="s">
        <v>85</v>
      </c>
      <c r="C27" s="92" t="s">
        <v>86</v>
      </c>
      <c r="D27" s="93">
        <v>35</v>
      </c>
      <c r="E27" s="94">
        <v>6.5</v>
      </c>
      <c r="F27" s="95">
        <v>0.7</v>
      </c>
      <c r="G27" s="96">
        <v>42879</v>
      </c>
      <c r="H27" s="97">
        <v>736789217</v>
      </c>
      <c r="I27" s="91"/>
      <c r="L27" s="91"/>
    </row>
    <row r="28" spans="1:14" customFormat="1" ht="15.95" customHeight="1">
      <c r="A28" s="47"/>
      <c r="B28" s="62" t="s">
        <v>87</v>
      </c>
      <c r="C28" s="92" t="s">
        <v>88</v>
      </c>
      <c r="D28" s="93">
        <v>40</v>
      </c>
      <c r="E28" s="94">
        <v>8.6999999999999993</v>
      </c>
      <c r="F28" s="95">
        <v>0.75</v>
      </c>
      <c r="G28" s="96">
        <v>42880</v>
      </c>
      <c r="H28" s="97">
        <v>372789983</v>
      </c>
      <c r="I28" s="91"/>
      <c r="L28" s="91"/>
    </row>
    <row r="29" spans="1:14" customFormat="1" ht="15.95" customHeight="1">
      <c r="A29" s="47"/>
      <c r="B29" s="62" t="s">
        <v>89</v>
      </c>
      <c r="C29" s="92" t="s">
        <v>90</v>
      </c>
      <c r="D29" s="93">
        <v>45</v>
      </c>
      <c r="E29" s="94">
        <v>4.7</v>
      </c>
      <c r="F29" s="95">
        <v>0.55000000000000004</v>
      </c>
      <c r="G29" s="96">
        <v>42880</v>
      </c>
      <c r="H29" s="97">
        <v>671901049</v>
      </c>
      <c r="I29" s="91"/>
      <c r="L29" s="91"/>
    </row>
    <row r="30" spans="1:14" customFormat="1" ht="15.95" customHeight="1" thickBot="1">
      <c r="A30" s="47"/>
      <c r="B30" s="62" t="s">
        <v>91</v>
      </c>
      <c r="C30" s="98" t="s">
        <v>82</v>
      </c>
      <c r="D30" s="99">
        <v>50</v>
      </c>
      <c r="E30" s="100">
        <v>9.8000000000000007</v>
      </c>
      <c r="F30" s="101">
        <v>0.89</v>
      </c>
      <c r="G30" s="102">
        <v>42881</v>
      </c>
      <c r="H30" s="103">
        <v>971012115</v>
      </c>
      <c r="I30" s="91"/>
      <c r="L30" s="91"/>
    </row>
    <row r="31" spans="1:14" customFormat="1" ht="17.25" thickTop="1" thickBot="1">
      <c r="A31" s="47"/>
      <c r="B31" s="82" t="s">
        <v>92</v>
      </c>
      <c r="C31" s="104" t="s">
        <v>93</v>
      </c>
      <c r="D31" s="105" t="s">
        <v>94</v>
      </c>
      <c r="E31" s="106" t="s">
        <v>95</v>
      </c>
      <c r="F31" s="106" t="s">
        <v>96</v>
      </c>
      <c r="G31" s="106" t="s">
        <v>97</v>
      </c>
      <c r="H31" s="107" t="s">
        <v>80</v>
      </c>
      <c r="I31" s="91"/>
      <c r="L31" s="91"/>
    </row>
  </sheetData>
  <mergeCells count="5">
    <mergeCell ref="A1:H1"/>
    <mergeCell ref="A7:H7"/>
    <mergeCell ref="A8:H8"/>
    <mergeCell ref="A20:H20"/>
    <mergeCell ref="A21:H21"/>
  </mergeCells>
  <printOptions horizontalCentered="1"/>
  <pageMargins left="0.19685039370078741" right="0.19685039370078741" top="1.1811023622047245" bottom="0.59055118110236227" header="0.51181102362204722" footer="0.51181102362204722"/>
  <pageSetup paperSize="9"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Normal="100" zoomScaleSheetLayoutView="100" workbookViewId="0">
      <selection activeCell="M1" sqref="M1"/>
    </sheetView>
  </sheetViews>
  <sheetFormatPr defaultColWidth="8.85546875" defaultRowHeight="15.75"/>
  <cols>
    <col min="1" max="1" width="3.140625" style="117" customWidth="1"/>
    <col min="12" max="12" width="15.140625" customWidth="1"/>
    <col min="14" max="14" width="12.28515625" bestFit="1" customWidth="1"/>
    <col min="16" max="16" width="9" bestFit="1" customWidth="1"/>
  </cols>
  <sheetData>
    <row r="1" spans="1:12" s="9" customFormat="1" ht="30" customHeight="1" thickBot="1">
      <c r="A1" s="13" t="s">
        <v>127</v>
      </c>
      <c r="B1" s="13"/>
      <c r="C1" s="13"/>
      <c r="D1" s="13"/>
      <c r="E1" s="13"/>
      <c r="F1" s="13"/>
      <c r="G1" s="13"/>
      <c r="H1" s="13"/>
      <c r="I1" s="13"/>
      <c r="J1" s="13"/>
      <c r="K1" s="13"/>
      <c r="L1" s="13"/>
    </row>
    <row r="2" spans="1:12" s="112" customFormat="1" ht="19.5" thickTop="1">
      <c r="A2" s="15" t="s">
        <v>128</v>
      </c>
      <c r="B2" s="111"/>
      <c r="C2" s="111"/>
      <c r="D2" s="111"/>
      <c r="E2" s="111"/>
      <c r="F2" s="111"/>
      <c r="G2" s="111"/>
      <c r="H2" s="111"/>
      <c r="I2" s="111"/>
      <c r="J2" s="111"/>
      <c r="K2" s="111"/>
      <c r="L2" s="111"/>
    </row>
    <row r="3" spans="1:12">
      <c r="A3" s="117">
        <v>1</v>
      </c>
      <c r="B3" s="45" t="s">
        <v>129</v>
      </c>
      <c r="C3" s="45"/>
      <c r="D3" s="45"/>
      <c r="E3" s="45"/>
      <c r="F3" s="45"/>
      <c r="G3" s="45"/>
      <c r="H3" s="45"/>
      <c r="I3" s="45"/>
      <c r="J3" s="45"/>
    </row>
    <row r="4" spans="1:12">
      <c r="A4" s="117">
        <v>2</v>
      </c>
      <c r="B4" s="45" t="s">
        <v>130</v>
      </c>
      <c r="C4" s="45"/>
      <c r="D4" s="45"/>
      <c r="E4" s="45"/>
      <c r="F4" s="45"/>
      <c r="G4" s="45"/>
      <c r="H4" s="45"/>
      <c r="I4" s="45"/>
      <c r="J4" s="45"/>
    </row>
    <row r="5" spans="1:12">
      <c r="A5" s="117">
        <v>3</v>
      </c>
      <c r="B5" s="45" t="s">
        <v>131</v>
      </c>
      <c r="C5" s="45"/>
      <c r="D5" s="45"/>
      <c r="E5" s="45"/>
      <c r="F5" s="45"/>
      <c r="G5" s="45"/>
      <c r="H5" s="45"/>
      <c r="I5" s="45"/>
      <c r="J5" s="45"/>
    </row>
    <row r="6" spans="1:12">
      <c r="A6" s="117">
        <v>4</v>
      </c>
      <c r="B6" s="45" t="s">
        <v>132</v>
      </c>
      <c r="C6" s="45"/>
      <c r="D6" s="45"/>
      <c r="E6" s="45"/>
      <c r="F6" s="45"/>
      <c r="G6" s="45"/>
      <c r="H6" s="45"/>
      <c r="I6" s="45"/>
      <c r="J6" s="45"/>
    </row>
    <row r="7" spans="1:12">
      <c r="A7" s="117">
        <v>5</v>
      </c>
      <c r="B7" s="45" t="s">
        <v>133</v>
      </c>
      <c r="C7" s="45"/>
      <c r="D7" s="45"/>
      <c r="E7" s="45"/>
      <c r="F7" s="45"/>
      <c r="G7" s="45"/>
      <c r="H7" s="45"/>
      <c r="I7" s="45"/>
      <c r="J7" s="45"/>
    </row>
    <row r="8" spans="1:12">
      <c r="A8" s="117">
        <v>6</v>
      </c>
      <c r="B8" s="45" t="s">
        <v>134</v>
      </c>
      <c r="C8" s="45"/>
      <c r="D8" s="45"/>
      <c r="E8" s="45"/>
      <c r="F8" s="45"/>
      <c r="G8" s="45"/>
      <c r="H8" s="45"/>
      <c r="I8" s="45"/>
      <c r="J8" s="45"/>
    </row>
    <row r="9" spans="1:12">
      <c r="B9" s="45"/>
      <c r="C9" s="45"/>
      <c r="D9" s="45"/>
      <c r="E9" s="45"/>
      <c r="F9" s="45"/>
      <c r="G9" s="45"/>
      <c r="H9" s="45"/>
      <c r="I9" s="45"/>
      <c r="J9" s="45"/>
    </row>
    <row r="10" spans="1:12" s="9" customFormat="1" ht="18.75">
      <c r="A10" s="15" t="s">
        <v>135</v>
      </c>
      <c r="B10" s="111"/>
      <c r="C10" s="111"/>
      <c r="D10" s="111"/>
      <c r="E10" s="111"/>
      <c r="F10" s="111"/>
      <c r="G10" s="111"/>
      <c r="H10" s="111"/>
      <c r="I10" s="111"/>
      <c r="J10" s="111"/>
      <c r="K10" s="111"/>
      <c r="L10" s="111"/>
    </row>
    <row r="11" spans="1:12">
      <c r="A11" s="117">
        <v>1</v>
      </c>
      <c r="B11" s="45" t="s">
        <v>136</v>
      </c>
      <c r="C11" s="45"/>
      <c r="D11" s="45"/>
      <c r="E11" s="45"/>
      <c r="F11" s="45"/>
      <c r="G11" s="45"/>
      <c r="H11" s="45"/>
      <c r="I11" s="45"/>
      <c r="J11" s="45"/>
    </row>
    <row r="12" spans="1:12">
      <c r="A12" s="117">
        <v>2</v>
      </c>
      <c r="B12" s="45" t="s">
        <v>137</v>
      </c>
      <c r="C12" s="45"/>
      <c r="D12" s="45"/>
      <c r="E12" s="45"/>
      <c r="F12" s="45"/>
      <c r="G12" s="45"/>
      <c r="H12" s="45"/>
      <c r="I12" s="45"/>
      <c r="J12" s="45"/>
    </row>
    <row r="13" spans="1:12">
      <c r="A13" s="117">
        <v>3</v>
      </c>
      <c r="B13" s="45" t="s">
        <v>138</v>
      </c>
      <c r="C13" s="45"/>
      <c r="D13" s="45"/>
      <c r="E13" s="45"/>
      <c r="F13" s="45"/>
      <c r="G13" s="45"/>
      <c r="H13" s="45"/>
      <c r="I13" s="45"/>
      <c r="J13" s="45"/>
    </row>
    <row r="14" spans="1:12">
      <c r="A14" s="117">
        <v>4</v>
      </c>
      <c r="B14" s="45" t="s">
        <v>139</v>
      </c>
      <c r="C14" s="45"/>
      <c r="D14" s="45"/>
      <c r="E14" s="45"/>
      <c r="F14" s="45"/>
      <c r="G14" s="45"/>
      <c r="H14" s="45"/>
      <c r="I14" s="45"/>
      <c r="J14" s="45"/>
    </row>
    <row r="15" spans="1:12">
      <c r="B15" s="45" t="s">
        <v>140</v>
      </c>
      <c r="C15" s="45"/>
      <c r="D15" s="45"/>
      <c r="E15" s="45"/>
      <c r="F15" s="45"/>
      <c r="G15" s="45"/>
      <c r="H15" s="45"/>
      <c r="I15" s="45"/>
      <c r="J15" s="45"/>
    </row>
    <row r="16" spans="1:12">
      <c r="B16" s="45"/>
      <c r="C16" s="45"/>
      <c r="D16" s="45"/>
      <c r="E16" s="45"/>
      <c r="F16" s="45"/>
      <c r="G16" s="45"/>
      <c r="H16" s="45"/>
      <c r="I16" s="45"/>
      <c r="J16" s="45"/>
    </row>
    <row r="17" spans="1:12" s="45" customFormat="1" ht="18.75">
      <c r="A17" s="15" t="s">
        <v>141</v>
      </c>
      <c r="B17" s="111"/>
      <c r="C17" s="111"/>
      <c r="D17" s="111"/>
      <c r="E17" s="111"/>
      <c r="F17" s="111"/>
      <c r="G17" s="111"/>
      <c r="H17" s="111"/>
      <c r="I17" s="111"/>
      <c r="J17" s="111"/>
      <c r="K17" s="111"/>
      <c r="L17" s="111"/>
    </row>
    <row r="18" spans="1:12" s="45" customFormat="1">
      <c r="A18" s="117">
        <v>1</v>
      </c>
      <c r="B18" s="118" t="s">
        <v>142</v>
      </c>
    </row>
    <row r="19" spans="1:12" s="45" customFormat="1">
      <c r="A19" s="117"/>
      <c r="B19" s="45" t="s">
        <v>143</v>
      </c>
    </row>
    <row r="20" spans="1:12" s="45" customFormat="1">
      <c r="A20" s="117"/>
      <c r="B20" s="45" t="s">
        <v>144</v>
      </c>
    </row>
    <row r="21" spans="1:12" s="45" customFormat="1">
      <c r="A21" s="117">
        <v>2</v>
      </c>
      <c r="B21" s="118" t="s">
        <v>145</v>
      </c>
    </row>
    <row r="22" spans="1:12" s="45" customFormat="1">
      <c r="A22" s="117"/>
      <c r="B22" s="45" t="s">
        <v>143</v>
      </c>
    </row>
    <row r="23" spans="1:12">
      <c r="B23" s="45" t="s">
        <v>146</v>
      </c>
      <c r="C23" s="45"/>
      <c r="D23" s="45"/>
      <c r="E23" s="45"/>
      <c r="F23" s="45"/>
      <c r="G23" s="45"/>
      <c r="H23" s="45"/>
      <c r="I23" s="45"/>
      <c r="J23" s="45"/>
      <c r="K23" s="45"/>
      <c r="L23" s="45"/>
    </row>
    <row r="24" spans="1:12">
      <c r="A24" s="117">
        <v>3</v>
      </c>
      <c r="B24" s="118" t="s">
        <v>147</v>
      </c>
      <c r="C24" s="45"/>
    </row>
    <row r="25" spans="1:12">
      <c r="B25" s="45" t="s">
        <v>143</v>
      </c>
      <c r="C25" s="45"/>
    </row>
    <row r="26" spans="1:12">
      <c r="B26" s="45" t="s">
        <v>148</v>
      </c>
      <c r="C26" s="45"/>
    </row>
    <row r="27" spans="1:12">
      <c r="B27" s="45"/>
      <c r="C27" s="45"/>
    </row>
    <row r="28" spans="1:12" s="112" customFormat="1" ht="18.75">
      <c r="A28" s="16" t="s">
        <v>149</v>
      </c>
      <c r="B28" s="111"/>
      <c r="C28" s="111"/>
      <c r="D28" s="111"/>
      <c r="E28" s="111"/>
      <c r="F28" s="119"/>
      <c r="G28" s="119"/>
      <c r="H28" s="119"/>
      <c r="I28" s="119"/>
      <c r="J28" s="119"/>
      <c r="K28" s="119"/>
      <c r="L28" s="111"/>
    </row>
    <row r="29" spans="1:12" s="45" customFormat="1">
      <c r="A29" s="117">
        <v>1</v>
      </c>
      <c r="B29" s="45" t="s">
        <v>150</v>
      </c>
    </row>
    <row r="30" spans="1:12" s="45" customFormat="1">
      <c r="A30" s="117">
        <v>2</v>
      </c>
      <c r="B30" s="45" t="s">
        <v>151</v>
      </c>
    </row>
    <row r="31" spans="1:12">
      <c r="A31" s="117">
        <v>3</v>
      </c>
      <c r="B31" s="45" t="s">
        <v>152</v>
      </c>
    </row>
    <row r="32" spans="1:12" ht="15">
      <c r="A32" s="116">
        <v>4</v>
      </c>
      <c r="B32" t="s">
        <v>153</v>
      </c>
    </row>
    <row r="33" spans="1:1" ht="15">
      <c r="A33" s="116"/>
    </row>
    <row r="34" spans="1:1" ht="15">
      <c r="A34" s="116"/>
    </row>
    <row r="35" spans="1:1" ht="15">
      <c r="A35" s="116"/>
    </row>
    <row r="36" spans="1:1" ht="15">
      <c r="A36" s="116"/>
    </row>
    <row r="37" spans="1:1" ht="15">
      <c r="A37" s="116"/>
    </row>
    <row r="38" spans="1:1" ht="15">
      <c r="A38" s="116"/>
    </row>
    <row r="39" spans="1:1" ht="15">
      <c r="A39" s="116"/>
    </row>
    <row r="40" spans="1:1" ht="15">
      <c r="A40" s="116"/>
    </row>
  </sheetData>
  <mergeCells count="1">
    <mergeCell ref="A1:L1"/>
  </mergeCells>
  <printOptions horizontalCentered="1" verticalCentered="1"/>
  <pageMargins left="0.23622047244094491" right="0.23622047244094491" top="0.74803149606299213" bottom="0.74803149606299213" header="0.31496062992125984" footer="0.31496062992125984"/>
  <pageSetup paperSize="9" scale="92" orientation="portrait" blackAndWhite="1" horizontalDpi="4294967293" verticalDpi="4294967293" r:id="rId1"/>
  <headerFooter scaleWithDoc="0">
    <oddHeader>&amp;C&amp;20Basiscursus Excel &amp;R&amp;G</oddHeader>
    <firstHeader>&amp;L&amp;P&amp;C&amp;24Basiscursus Excel 2010</firstHeader>
    <firstFooter>&amp;L® computraining&amp;R&amp;D</firstFooter>
  </headerFooter>
  <rowBreaks count="1" manualBreakCount="1">
    <brk id="35" max="11" man="1"/>
  </rowBreaks>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showZeros="0" zoomScaleNormal="100" zoomScaleSheetLayoutView="100" workbookViewId="0">
      <selection activeCell="S1" sqref="S1"/>
    </sheetView>
  </sheetViews>
  <sheetFormatPr defaultColWidth="8.85546875" defaultRowHeight="15"/>
  <cols>
    <col min="1" max="1" width="4.42578125" style="140" customWidth="1"/>
    <col min="2" max="10" width="5.140625" style="9" customWidth="1"/>
    <col min="11" max="11" width="4.28515625" style="9" bestFit="1" customWidth="1"/>
    <col min="12" max="13" width="5.42578125" style="9" customWidth="1"/>
    <col min="14" max="14" width="8.85546875" style="9"/>
    <col min="15" max="16" width="8.140625" style="9" customWidth="1"/>
    <col min="17" max="17" width="13.28515625" style="127" customWidth="1"/>
    <col min="18" max="18" width="9.140625" style="9" customWidth="1"/>
    <col min="19" max="19" width="9" style="9" customWidth="1"/>
    <col min="20" max="25" width="6.28515625" style="9" customWidth="1"/>
    <col min="26" max="28" width="9" style="9" customWidth="1"/>
    <col min="29" max="16384" width="8.85546875" style="9"/>
  </cols>
  <sheetData>
    <row r="1" spans="1:26" ht="30" customHeight="1" thickBot="1">
      <c r="A1" s="13" t="s">
        <v>154</v>
      </c>
      <c r="B1" s="13"/>
      <c r="C1" s="13"/>
      <c r="D1" s="13"/>
      <c r="E1" s="13"/>
      <c r="F1" s="13"/>
      <c r="G1" s="13"/>
      <c r="H1" s="13"/>
      <c r="I1" s="13"/>
      <c r="J1" s="13"/>
      <c r="K1" s="13"/>
      <c r="L1" s="13"/>
      <c r="M1" s="13"/>
      <c r="N1" s="13"/>
      <c r="O1" s="13"/>
      <c r="P1" s="13"/>
      <c r="Q1" s="13"/>
      <c r="R1" s="13"/>
    </row>
    <row r="2" spans="1:26" s="123" customFormat="1" ht="19.5" thickTop="1">
      <c r="A2" s="120" t="s">
        <v>155</v>
      </c>
      <c r="B2" s="121"/>
      <c r="C2" s="121"/>
      <c r="D2" s="121"/>
      <c r="E2" s="121"/>
      <c r="F2" s="122"/>
      <c r="G2" s="122"/>
      <c r="H2" s="122"/>
      <c r="I2" s="122"/>
      <c r="J2" s="122"/>
      <c r="K2" s="122"/>
      <c r="L2" s="122"/>
      <c r="M2" s="122"/>
      <c r="N2" s="122"/>
      <c r="O2" s="122"/>
      <c r="P2" s="122"/>
      <c r="Q2" s="122"/>
      <c r="R2" s="121"/>
      <c r="T2" s="17" t="s">
        <v>156</v>
      </c>
      <c r="U2" s="17" t="s">
        <v>157</v>
      </c>
      <c r="V2" s="17" t="s">
        <v>158</v>
      </c>
      <c r="W2" s="17" t="s">
        <v>159</v>
      </c>
      <c r="X2" s="17" t="s">
        <v>160</v>
      </c>
      <c r="Y2" s="17" t="s">
        <v>161</v>
      </c>
      <c r="Z2" s="17"/>
    </row>
    <row r="3" spans="1:26" s="45" customFormat="1" ht="15.75">
      <c r="A3" s="124">
        <v>1</v>
      </c>
      <c r="B3" s="125" t="s">
        <v>162</v>
      </c>
      <c r="Q3" s="126"/>
      <c r="S3" s="127" t="s">
        <v>163</v>
      </c>
    </row>
    <row r="4" spans="1:26" s="45" customFormat="1" ht="15.75">
      <c r="A4" s="124">
        <v>2</v>
      </c>
      <c r="B4" s="125" t="s">
        <v>164</v>
      </c>
      <c r="Q4" s="126"/>
      <c r="R4" s="126"/>
      <c r="S4" s="7" t="s">
        <v>165</v>
      </c>
    </row>
    <row r="5" spans="1:26" s="45" customFormat="1" ht="15.75">
      <c r="A5" s="124">
        <v>3</v>
      </c>
      <c r="B5" s="125" t="s">
        <v>166</v>
      </c>
      <c r="Q5" s="126"/>
      <c r="S5" s="127" t="s">
        <v>167</v>
      </c>
    </row>
    <row r="6" spans="1:26" s="45" customFormat="1" ht="15.75">
      <c r="A6" s="124">
        <v>4</v>
      </c>
      <c r="B6" s="125" t="s">
        <v>168</v>
      </c>
      <c r="Q6" s="126"/>
      <c r="S6" s="127" t="s">
        <v>169</v>
      </c>
    </row>
    <row r="7" spans="1:26" s="45" customFormat="1" ht="15.75">
      <c r="A7" s="124">
        <v>5</v>
      </c>
      <c r="B7" s="40" t="s">
        <v>170</v>
      </c>
      <c r="C7" s="40"/>
      <c r="D7" s="40"/>
      <c r="E7" s="40"/>
      <c r="F7" s="40"/>
      <c r="Q7" s="126"/>
      <c r="S7" s="127" t="s">
        <v>171</v>
      </c>
    </row>
    <row r="8" spans="1:26" s="45" customFormat="1" ht="15.75">
      <c r="A8" s="124">
        <v>6</v>
      </c>
      <c r="B8" s="40" t="s">
        <v>172</v>
      </c>
      <c r="C8" s="40"/>
      <c r="D8" s="40"/>
      <c r="E8" s="40"/>
      <c r="F8" s="40"/>
      <c r="Q8" s="126"/>
    </row>
    <row r="9" spans="1:26" s="45" customFormat="1" ht="15.75">
      <c r="A9" s="124"/>
      <c r="B9" s="40"/>
      <c r="C9" s="40"/>
      <c r="D9" s="40"/>
      <c r="E9" s="40"/>
      <c r="F9" s="40"/>
      <c r="Q9" s="126"/>
    </row>
    <row r="10" spans="1:26" s="112" customFormat="1" ht="19.5" customHeight="1">
      <c r="A10" s="120" t="s">
        <v>173</v>
      </c>
      <c r="B10" s="121"/>
      <c r="C10" s="121"/>
      <c r="D10" s="121"/>
      <c r="E10" s="121"/>
      <c r="F10" s="121"/>
      <c r="G10" s="121"/>
      <c r="H10" s="121"/>
      <c r="I10" s="121"/>
      <c r="J10" s="121"/>
      <c r="K10" s="121"/>
      <c r="L10" s="121"/>
      <c r="M10" s="121"/>
      <c r="N10" s="121"/>
      <c r="O10" s="121"/>
      <c r="P10" s="121"/>
      <c r="Q10" s="121"/>
      <c r="R10" s="121"/>
    </row>
    <row r="11" spans="1:26" s="45" customFormat="1" ht="15.75">
      <c r="A11" s="124">
        <v>1</v>
      </c>
      <c r="B11" s="40" t="s">
        <v>174</v>
      </c>
      <c r="C11" s="40"/>
      <c r="D11" s="40"/>
      <c r="E11" s="40"/>
      <c r="F11" s="40"/>
      <c r="Q11" s="126"/>
      <c r="S11" s="127"/>
    </row>
    <row r="12" spans="1:26" s="45" customFormat="1" ht="15.75">
      <c r="A12" s="124">
        <v>2</v>
      </c>
      <c r="B12" s="40" t="s">
        <v>175</v>
      </c>
      <c r="C12" s="40"/>
      <c r="D12" s="40"/>
      <c r="E12" s="40"/>
      <c r="F12" s="40"/>
      <c r="Q12" s="126"/>
      <c r="S12" s="127"/>
    </row>
    <row r="13" spans="1:26" s="45" customFormat="1" ht="15.95" customHeight="1">
      <c r="A13" s="124">
        <v>3</v>
      </c>
      <c r="B13" s="40" t="s">
        <v>176</v>
      </c>
      <c r="C13" s="40"/>
      <c r="D13" s="40"/>
      <c r="E13" s="40"/>
      <c r="F13" s="40"/>
      <c r="Q13" s="126"/>
    </row>
    <row r="14" spans="1:26" s="45" customFormat="1" ht="15.95" customHeight="1">
      <c r="A14" s="40"/>
      <c r="B14" s="128" t="s">
        <v>177</v>
      </c>
      <c r="C14" s="128" t="s">
        <v>178</v>
      </c>
      <c r="D14" s="128" t="s">
        <v>179</v>
      </c>
      <c r="E14" s="128" t="s">
        <v>180</v>
      </c>
      <c r="F14" s="128" t="s">
        <v>181</v>
      </c>
      <c r="G14" s="128" t="s">
        <v>182</v>
      </c>
      <c r="H14" s="128" t="s">
        <v>183</v>
      </c>
      <c r="I14" s="128" t="s">
        <v>184</v>
      </c>
      <c r="J14" s="128" t="s">
        <v>185</v>
      </c>
      <c r="K14" s="128" t="s">
        <v>186</v>
      </c>
      <c r="L14" s="128" t="s">
        <v>187</v>
      </c>
      <c r="M14" s="128" t="s">
        <v>188</v>
      </c>
      <c r="N14" s="129"/>
      <c r="O14" s="129"/>
      <c r="Q14" s="126"/>
    </row>
    <row r="15" spans="1:26" s="130" customFormat="1" ht="15.95" customHeight="1">
      <c r="A15" s="39"/>
      <c r="N15" s="131"/>
      <c r="O15" s="131"/>
      <c r="Q15" s="132"/>
    </row>
    <row r="16" spans="1:26" s="130" customFormat="1" ht="15" customHeight="1">
      <c r="A16" s="39"/>
      <c r="B16" s="128" t="s">
        <v>156</v>
      </c>
      <c r="C16" s="128" t="s">
        <v>157</v>
      </c>
      <c r="D16" s="128" t="s">
        <v>158</v>
      </c>
      <c r="E16" s="128" t="s">
        <v>159</v>
      </c>
      <c r="F16" s="128" t="s">
        <v>160</v>
      </c>
      <c r="G16" s="128" t="s">
        <v>161</v>
      </c>
      <c r="H16" s="128" t="s">
        <v>189</v>
      </c>
      <c r="I16" s="131"/>
      <c r="J16" s="131"/>
      <c r="K16" s="131"/>
      <c r="L16" s="131"/>
      <c r="M16" s="131"/>
      <c r="N16" s="131"/>
      <c r="O16" s="131"/>
      <c r="Q16" s="132"/>
    </row>
    <row r="17" spans="1:18" s="130" customFormat="1" ht="15" customHeight="1">
      <c r="A17" s="39"/>
      <c r="B17" s="40"/>
      <c r="C17" s="39"/>
      <c r="D17" s="39"/>
      <c r="E17" s="39"/>
      <c r="F17" s="39"/>
      <c r="G17" s="39"/>
      <c r="H17" s="39"/>
      <c r="I17" s="131"/>
      <c r="J17" s="131"/>
      <c r="K17" s="131"/>
      <c r="L17" s="131"/>
      <c r="M17" s="131"/>
      <c r="N17" s="131"/>
      <c r="O17" s="131"/>
      <c r="Q17" s="132"/>
    </row>
    <row r="18" spans="1:18" s="130" customFormat="1" ht="15" customHeight="1">
      <c r="A18" s="39"/>
      <c r="B18" s="128">
        <v>10</v>
      </c>
      <c r="C18" s="128">
        <v>20</v>
      </c>
      <c r="D18" s="128">
        <v>30</v>
      </c>
      <c r="E18" s="128">
        <v>40</v>
      </c>
      <c r="F18" s="128">
        <v>50</v>
      </c>
      <c r="G18" s="128">
        <v>60</v>
      </c>
      <c r="H18" s="128">
        <v>70</v>
      </c>
      <c r="I18" s="128">
        <v>80</v>
      </c>
      <c r="J18" s="128">
        <v>90</v>
      </c>
      <c r="K18" s="128">
        <v>100</v>
      </c>
      <c r="L18" s="131"/>
      <c r="M18" s="131"/>
      <c r="N18" s="131"/>
      <c r="O18" s="131"/>
      <c r="Q18" s="132"/>
    </row>
    <row r="19" spans="1:18" ht="15.95" customHeight="1">
      <c r="A19" s="40"/>
      <c r="C19" s="40"/>
      <c r="D19" s="40"/>
      <c r="E19" s="40"/>
      <c r="F19" s="40"/>
    </row>
    <row r="20" spans="1:18" ht="15.95" customHeight="1">
      <c r="A20" s="40"/>
      <c r="C20" s="40"/>
      <c r="D20" s="40"/>
      <c r="E20" s="40"/>
      <c r="F20" s="40"/>
    </row>
    <row r="21" spans="1:18" s="112" customFormat="1" ht="15.95" customHeight="1">
      <c r="A21" s="120" t="s">
        <v>190</v>
      </c>
      <c r="B21" s="111"/>
      <c r="C21" s="111"/>
      <c r="D21" s="111"/>
      <c r="E21" s="111"/>
      <c r="F21" s="119"/>
      <c r="G21" s="119"/>
      <c r="H21" s="119"/>
      <c r="I21" s="119"/>
      <c r="J21" s="119"/>
      <c r="K21" s="119"/>
      <c r="L21" s="119"/>
      <c r="M21" s="119"/>
      <c r="N21" s="119"/>
      <c r="O21" s="119"/>
      <c r="P21" s="119"/>
      <c r="Q21" s="111"/>
      <c r="R21" s="111"/>
    </row>
    <row r="22" spans="1:18" ht="15.95" customHeight="1">
      <c r="A22" s="133">
        <v>1</v>
      </c>
      <c r="B22" s="40" t="s">
        <v>191</v>
      </c>
      <c r="C22" s="40"/>
      <c r="D22" s="40"/>
      <c r="E22" s="40"/>
      <c r="F22" s="40"/>
      <c r="L22" s="110"/>
    </row>
    <row r="23" spans="1:18" ht="15.75">
      <c r="A23" s="133">
        <v>2</v>
      </c>
      <c r="B23" s="40" t="s">
        <v>192</v>
      </c>
      <c r="C23" s="40"/>
      <c r="D23" s="40"/>
      <c r="E23" s="40"/>
      <c r="F23" s="40"/>
    </row>
    <row r="24" spans="1:18" ht="15.75">
      <c r="A24" s="133">
        <v>3</v>
      </c>
      <c r="B24" s="40" t="s">
        <v>193</v>
      </c>
      <c r="C24" s="40"/>
      <c r="D24" s="40"/>
      <c r="E24" s="40"/>
      <c r="F24" s="40"/>
    </row>
    <row r="25" spans="1:18" ht="15.75">
      <c r="A25" s="133">
        <v>4</v>
      </c>
      <c r="B25" s="40" t="s">
        <v>194</v>
      </c>
    </row>
    <row r="26" spans="1:18" ht="16.5" thickBot="1">
      <c r="A26" s="9"/>
      <c r="B26" s="134" t="s">
        <v>58</v>
      </c>
      <c r="C26" s="134"/>
      <c r="D26" s="134"/>
      <c r="E26" s="134"/>
      <c r="F26" s="134"/>
      <c r="G26" s="134"/>
      <c r="H26" s="134"/>
      <c r="I26" s="134"/>
      <c r="J26" s="134"/>
      <c r="K26" s="134"/>
      <c r="P26" t="s">
        <v>195</v>
      </c>
    </row>
    <row r="27" spans="1:18" ht="25.5" customHeight="1" thickBot="1">
      <c r="A27" s="9"/>
      <c r="B27" s="135" t="s">
        <v>196</v>
      </c>
      <c r="C27" s="136"/>
      <c r="D27" s="136"/>
      <c r="E27" s="136"/>
      <c r="F27" s="136"/>
      <c r="G27" s="136"/>
      <c r="H27" s="136"/>
      <c r="I27" s="136"/>
      <c r="J27" s="136"/>
      <c r="K27" s="137"/>
      <c r="M27" s="9" t="s">
        <v>197</v>
      </c>
    </row>
    <row r="28" spans="1:18">
      <c r="A28" s="133"/>
      <c r="B28" s="138">
        <v>1</v>
      </c>
      <c r="C28" s="138">
        <v>2</v>
      </c>
      <c r="D28" s="138">
        <v>3</v>
      </c>
      <c r="E28" s="138">
        <v>4</v>
      </c>
      <c r="F28" s="138">
        <v>5</v>
      </c>
      <c r="G28" s="138">
        <v>6</v>
      </c>
      <c r="H28" s="138">
        <v>7</v>
      </c>
      <c r="I28" s="138">
        <v>8</v>
      </c>
      <c r="J28" s="138">
        <v>9</v>
      </c>
      <c r="K28" s="138">
        <v>10</v>
      </c>
      <c r="L28" s="110"/>
      <c r="M28" s="110">
        <v>1</v>
      </c>
      <c r="N28" s="110">
        <v>2</v>
      </c>
      <c r="O28" s="110"/>
    </row>
    <row r="29" spans="1:18">
      <c r="A29" s="133"/>
      <c r="B29" s="139">
        <v>2</v>
      </c>
      <c r="C29" s="139">
        <v>4</v>
      </c>
      <c r="D29" s="139">
        <v>6</v>
      </c>
      <c r="E29" s="139">
        <v>8</v>
      </c>
      <c r="F29" s="139">
        <v>10</v>
      </c>
      <c r="G29" s="139">
        <v>12</v>
      </c>
      <c r="H29" s="139">
        <v>14</v>
      </c>
      <c r="I29" s="139">
        <v>16</v>
      </c>
      <c r="J29" s="139">
        <v>18</v>
      </c>
      <c r="K29" s="139">
        <v>20</v>
      </c>
      <c r="L29" s="110"/>
      <c r="M29" s="110">
        <v>2</v>
      </c>
      <c r="N29" s="110">
        <v>4</v>
      </c>
      <c r="O29" s="110"/>
    </row>
    <row r="30" spans="1:18">
      <c r="A30" s="133"/>
      <c r="B30" s="139">
        <v>3</v>
      </c>
      <c r="C30" s="139">
        <v>6</v>
      </c>
      <c r="D30" s="139">
        <v>9</v>
      </c>
      <c r="E30" s="139">
        <v>12</v>
      </c>
      <c r="F30" s="139">
        <v>15</v>
      </c>
      <c r="G30" s="139">
        <v>18</v>
      </c>
      <c r="H30" s="139">
        <v>21</v>
      </c>
      <c r="I30" s="139">
        <v>24</v>
      </c>
      <c r="J30" s="139">
        <v>27</v>
      </c>
      <c r="K30" s="139">
        <v>30</v>
      </c>
      <c r="L30" s="110"/>
      <c r="M30" s="110"/>
      <c r="N30" s="110"/>
      <c r="O30" s="110"/>
    </row>
    <row r="31" spans="1:18">
      <c r="B31" s="139">
        <v>4</v>
      </c>
      <c r="C31" s="139">
        <v>8</v>
      </c>
      <c r="D31" s="139">
        <v>12</v>
      </c>
      <c r="E31" s="139">
        <v>16</v>
      </c>
      <c r="F31" s="139">
        <v>20</v>
      </c>
      <c r="G31" s="139">
        <v>24</v>
      </c>
      <c r="H31" s="139">
        <v>28</v>
      </c>
      <c r="I31" s="139">
        <v>32</v>
      </c>
      <c r="J31" s="139">
        <v>36</v>
      </c>
      <c r="K31" s="139">
        <v>40</v>
      </c>
    </row>
    <row r="32" spans="1:18">
      <c r="A32" s="141"/>
      <c r="B32" s="139">
        <v>5</v>
      </c>
      <c r="C32" s="139">
        <v>10</v>
      </c>
      <c r="D32" s="139">
        <v>15</v>
      </c>
      <c r="E32" s="139">
        <v>20</v>
      </c>
      <c r="F32" s="139">
        <v>25</v>
      </c>
      <c r="G32" s="139">
        <v>30</v>
      </c>
      <c r="H32" s="139">
        <v>35</v>
      </c>
      <c r="I32" s="139">
        <v>40</v>
      </c>
      <c r="J32" s="139">
        <v>45</v>
      </c>
      <c r="K32" s="139">
        <v>50</v>
      </c>
    </row>
    <row r="33" spans="1:11">
      <c r="A33" s="142"/>
      <c r="B33" s="139">
        <v>6</v>
      </c>
      <c r="C33" s="139">
        <v>12</v>
      </c>
      <c r="D33" s="139">
        <v>18</v>
      </c>
      <c r="E33" s="139">
        <v>24</v>
      </c>
      <c r="F33" s="139">
        <v>30</v>
      </c>
      <c r="G33" s="139">
        <v>36</v>
      </c>
      <c r="H33" s="139">
        <v>42</v>
      </c>
      <c r="I33" s="139">
        <v>48</v>
      </c>
      <c r="J33" s="139">
        <v>54</v>
      </c>
      <c r="K33" s="139">
        <v>60</v>
      </c>
    </row>
    <row r="34" spans="1:11">
      <c r="A34" s="142"/>
      <c r="B34" s="139">
        <v>7</v>
      </c>
      <c r="C34" s="139">
        <v>14</v>
      </c>
      <c r="D34" s="139">
        <v>21</v>
      </c>
      <c r="E34" s="139">
        <v>28</v>
      </c>
      <c r="F34" s="139">
        <v>35</v>
      </c>
      <c r="G34" s="139">
        <v>42</v>
      </c>
      <c r="H34" s="139">
        <v>49</v>
      </c>
      <c r="I34" s="139">
        <v>56</v>
      </c>
      <c r="J34" s="139">
        <v>63</v>
      </c>
      <c r="K34" s="139">
        <v>70</v>
      </c>
    </row>
    <row r="35" spans="1:11">
      <c r="A35" s="141"/>
      <c r="B35" s="139">
        <v>8</v>
      </c>
      <c r="C35" s="139">
        <v>16</v>
      </c>
      <c r="D35" s="139">
        <v>24</v>
      </c>
      <c r="E35" s="139">
        <v>32</v>
      </c>
      <c r="F35" s="139">
        <v>40</v>
      </c>
      <c r="G35" s="139">
        <v>48</v>
      </c>
      <c r="H35" s="139">
        <v>56</v>
      </c>
      <c r="I35" s="139">
        <v>64</v>
      </c>
      <c r="J35" s="139">
        <v>72</v>
      </c>
      <c r="K35" s="139">
        <v>80</v>
      </c>
    </row>
    <row r="36" spans="1:11">
      <c r="A36" s="141"/>
      <c r="B36" s="139">
        <v>9</v>
      </c>
      <c r="C36" s="139">
        <v>18</v>
      </c>
      <c r="D36" s="139">
        <v>27</v>
      </c>
      <c r="E36" s="139">
        <v>36</v>
      </c>
      <c r="F36" s="139">
        <v>45</v>
      </c>
      <c r="G36" s="139">
        <v>54</v>
      </c>
      <c r="H36" s="139">
        <v>63</v>
      </c>
      <c r="I36" s="139">
        <v>72</v>
      </c>
      <c r="J36" s="139">
        <v>81</v>
      </c>
      <c r="K36" s="139">
        <v>90</v>
      </c>
    </row>
    <row r="37" spans="1:11">
      <c r="B37" s="139">
        <v>10</v>
      </c>
      <c r="C37" s="139">
        <v>20</v>
      </c>
      <c r="D37" s="139">
        <v>30</v>
      </c>
      <c r="E37" s="139">
        <v>40</v>
      </c>
      <c r="F37" s="139">
        <v>50</v>
      </c>
      <c r="G37" s="139">
        <v>60</v>
      </c>
      <c r="H37" s="139">
        <v>70</v>
      </c>
      <c r="I37" s="139">
        <v>80</v>
      </c>
      <c r="J37" s="139">
        <v>90</v>
      </c>
      <c r="K37" s="139">
        <v>100</v>
      </c>
    </row>
    <row r="38" spans="1:11">
      <c r="B38" s="110"/>
      <c r="C38" s="110"/>
      <c r="D38" s="110"/>
      <c r="E38" s="110"/>
      <c r="F38" s="110"/>
      <c r="G38" s="110"/>
      <c r="H38" s="110"/>
      <c r="I38" s="110"/>
      <c r="J38" s="110"/>
    </row>
    <row r="39" spans="1:11">
      <c r="B39" s="110"/>
      <c r="C39" s="110"/>
      <c r="D39" s="110"/>
      <c r="E39" s="110"/>
      <c r="F39" s="110"/>
      <c r="G39" s="110"/>
      <c r="H39" s="110"/>
      <c r="I39" s="110"/>
      <c r="J39" s="110"/>
    </row>
    <row r="40" spans="1:11">
      <c r="B40" s="110"/>
      <c r="C40" s="110"/>
      <c r="D40" s="110"/>
      <c r="E40" s="110"/>
      <c r="F40" s="110"/>
      <c r="G40" s="110"/>
      <c r="H40" s="110"/>
      <c r="I40" s="110"/>
      <c r="J40" s="110"/>
    </row>
    <row r="41" spans="1:11">
      <c r="B41" s="110"/>
      <c r="C41" s="110"/>
      <c r="D41" s="110"/>
      <c r="E41" s="110"/>
      <c r="F41" s="110"/>
      <c r="G41" s="110"/>
      <c r="H41" s="110"/>
      <c r="I41" s="110"/>
      <c r="J41" s="110"/>
    </row>
    <row r="42" spans="1:11">
      <c r="B42" s="110"/>
      <c r="C42" s="110"/>
      <c r="D42" s="110"/>
      <c r="E42" s="110"/>
      <c r="F42" s="110"/>
      <c r="G42" s="110"/>
      <c r="H42" s="110"/>
      <c r="I42" s="110"/>
      <c r="J42" s="110"/>
    </row>
    <row r="43" spans="1:11">
      <c r="B43" s="110"/>
      <c r="C43" s="110"/>
      <c r="D43" s="110"/>
      <c r="E43" s="110"/>
      <c r="F43" s="110"/>
      <c r="G43" s="110"/>
      <c r="H43" s="110"/>
      <c r="I43" s="110"/>
      <c r="J43" s="110"/>
    </row>
    <row r="44" spans="1:11">
      <c r="B44" s="110"/>
      <c r="C44" s="110"/>
      <c r="D44" s="110"/>
      <c r="E44" s="110"/>
      <c r="F44" s="110"/>
      <c r="G44" s="110"/>
      <c r="H44" s="110"/>
      <c r="I44" s="110"/>
      <c r="J44" s="110"/>
    </row>
    <row r="45" spans="1:11">
      <c r="B45" s="110"/>
      <c r="C45" s="110"/>
      <c r="D45" s="110"/>
      <c r="E45" s="110"/>
      <c r="F45" s="110"/>
      <c r="G45" s="110"/>
      <c r="H45" s="110"/>
      <c r="I45" s="110"/>
      <c r="J45" s="110"/>
    </row>
    <row r="46" spans="1:11">
      <c r="B46" s="110"/>
      <c r="C46" s="110"/>
      <c r="D46" s="110"/>
      <c r="E46" s="110"/>
      <c r="F46" s="110"/>
      <c r="G46" s="110"/>
      <c r="H46" s="110"/>
      <c r="I46" s="110"/>
      <c r="J46" s="110"/>
    </row>
    <row r="47" spans="1:11">
      <c r="B47" s="110"/>
      <c r="C47" s="110"/>
      <c r="D47" s="110"/>
      <c r="E47" s="110"/>
      <c r="F47" s="110"/>
      <c r="G47" s="110"/>
      <c r="H47" s="110"/>
      <c r="I47" s="110"/>
      <c r="J47" s="110"/>
    </row>
  </sheetData>
  <mergeCells count="3">
    <mergeCell ref="A1:R1"/>
    <mergeCell ref="B26:K26"/>
    <mergeCell ref="B27:K27"/>
  </mergeCells>
  <printOptions horizontalCentered="1"/>
  <pageMargins left="0.19685039370078741" right="0.19685039370078741" top="0.98425196850393704" bottom="0.39370078740157483" header="0.51181102362204722" footer="0.51181102362204722"/>
  <pageSetup paperSize="9" scale="88" orientation="portrait" blackAndWhite="1" r:id="rId1"/>
  <headerFooter scaleWithDoc="0">
    <oddHeader>&amp;C&amp;20Basiscursus Excel &amp;R&amp;G</oddHeader>
    <oddFooter>&amp;L® computraining&amp;R&amp;D</oddFooter>
    <firstHeader>&amp;L&amp;P&amp;C&amp;24Basiscursus Excel 2010</firstHeader>
    <firstFooter>&amp;L® computraining&amp;R&amp;D</firstFooter>
  </headerFooter>
  <drawing r:id="rId2"/>
  <legacyDrawing r:id="rId3"/>
  <legacyDrawingHF r:id="rId4"/>
  <oleObjects>
    <mc:AlternateContent xmlns:mc="http://schemas.openxmlformats.org/markup-compatibility/2006">
      <mc:Choice Requires="x14">
        <oleObject progId="PBrush" shapeId="6145" r:id="rId5">
          <objectPr defaultSize="0" autoPict="0" r:id="rId6">
            <anchor moveWithCells="1" sizeWithCells="1">
              <from>
                <xdr:col>2</xdr:col>
                <xdr:colOff>114300</xdr:colOff>
                <xdr:row>1</xdr:row>
                <xdr:rowOff>114300</xdr:rowOff>
              </from>
              <to>
                <xdr:col>2</xdr:col>
                <xdr:colOff>314325</xdr:colOff>
                <xdr:row>1</xdr:row>
                <xdr:rowOff>114300</xdr:rowOff>
              </to>
            </anchor>
          </objectPr>
        </oleObject>
      </mc:Choice>
      <mc:Fallback>
        <oleObject progId="PBrush" shapeId="6145" r:id="rId5"/>
      </mc:Fallback>
    </mc:AlternateContent>
    <mc:AlternateContent xmlns:mc="http://schemas.openxmlformats.org/markup-compatibility/2006">
      <mc:Choice Requires="x14">
        <oleObject progId="PBrush" shapeId="6146" r:id="rId7">
          <objectPr defaultSize="0" autoPict="0" r:id="rId6">
            <anchor moveWithCells="1" sizeWithCells="1">
              <from>
                <xdr:col>1</xdr:col>
                <xdr:colOff>114300</xdr:colOff>
                <xdr:row>1</xdr:row>
                <xdr:rowOff>114300</xdr:rowOff>
              </from>
              <to>
                <xdr:col>1</xdr:col>
                <xdr:colOff>314325</xdr:colOff>
                <xdr:row>1</xdr:row>
                <xdr:rowOff>114300</xdr:rowOff>
              </to>
            </anchor>
          </objectPr>
        </oleObject>
      </mc:Choice>
      <mc:Fallback>
        <oleObject progId="PBrush" shapeId="6146"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8"/>
  <sheetViews>
    <sheetView showGridLines="0" showWhiteSpace="0" zoomScaleNormal="100" zoomScaleSheetLayoutView="100" workbookViewId="0">
      <selection activeCell="L1" sqref="L1"/>
    </sheetView>
  </sheetViews>
  <sheetFormatPr defaultColWidth="9.140625" defaultRowHeight="15"/>
  <cols>
    <col min="1" max="1" width="3" style="140" customWidth="1"/>
    <col min="2" max="2" width="15.28515625" style="9" customWidth="1"/>
    <col min="3" max="3" width="5.85546875" style="140" customWidth="1"/>
    <col min="4" max="4" width="12.85546875" style="9" customWidth="1"/>
    <col min="5" max="5" width="11" style="9" customWidth="1"/>
    <col min="6" max="6" width="13.140625" style="9" customWidth="1"/>
    <col min="7" max="7" width="14.42578125" style="9" customWidth="1"/>
    <col min="8" max="8" width="10.140625" style="9" customWidth="1"/>
    <col min="9" max="9" width="9" style="140" customWidth="1"/>
    <col min="10" max="10" width="14.5703125" style="9" customWidth="1"/>
    <col min="11" max="11" width="13.85546875" style="9" customWidth="1"/>
    <col min="12" max="16384" width="9.140625" style="9"/>
  </cols>
  <sheetData>
    <row r="1" spans="1:11" s="33" customFormat="1" ht="30.75" customHeight="1" thickBot="1">
      <c r="A1" s="13" t="s">
        <v>198</v>
      </c>
      <c r="B1" s="13"/>
      <c r="C1" s="13"/>
      <c r="D1" s="13"/>
      <c r="E1" s="13"/>
      <c r="F1" s="13"/>
      <c r="G1" s="13"/>
      <c r="H1" s="13"/>
      <c r="I1" s="13"/>
      <c r="J1" s="13"/>
      <c r="K1" s="13"/>
    </row>
    <row r="2" spans="1:11" s="36" customFormat="1" ht="19.5" thickTop="1">
      <c r="A2" s="15" t="s">
        <v>199</v>
      </c>
      <c r="B2" s="143"/>
      <c r="C2" s="144"/>
      <c r="D2" s="143"/>
      <c r="E2" s="143"/>
      <c r="F2" s="143"/>
      <c r="G2" s="143"/>
      <c r="H2" s="143"/>
      <c r="I2" s="145"/>
      <c r="J2" s="111"/>
      <c r="K2" s="111"/>
    </row>
    <row r="3" spans="1:11" s="45" customFormat="1" ht="15.75">
      <c r="A3" s="45">
        <v>1</v>
      </c>
      <c r="B3" s="40" t="s">
        <v>200</v>
      </c>
      <c r="C3" s="146"/>
      <c r="D3" s="40"/>
      <c r="E3" s="40"/>
      <c r="F3" s="40"/>
      <c r="G3" s="147"/>
      <c r="H3" s="147"/>
      <c r="I3" s="146"/>
      <c r="J3" s="147"/>
      <c r="K3" s="148"/>
    </row>
    <row r="4" spans="1:11" s="45" customFormat="1" ht="15.75">
      <c r="A4" s="40">
        <v>2</v>
      </c>
      <c r="B4" s="40" t="s">
        <v>201</v>
      </c>
      <c r="C4" s="146"/>
      <c r="D4" s="40"/>
      <c r="E4" s="40"/>
      <c r="F4" s="40"/>
      <c r="G4" s="147"/>
      <c r="H4" s="147"/>
      <c r="I4" s="146"/>
      <c r="J4" s="147"/>
      <c r="K4" s="148"/>
    </row>
    <row r="5" spans="1:11" s="45" customFormat="1" ht="15.75">
      <c r="A5" s="45">
        <v>3</v>
      </c>
      <c r="B5" s="40" t="s">
        <v>202</v>
      </c>
      <c r="C5" s="146"/>
      <c r="D5" s="40"/>
      <c r="E5" s="40"/>
      <c r="F5" s="40"/>
      <c r="G5" s="147"/>
      <c r="H5" s="147"/>
      <c r="I5" s="146"/>
      <c r="J5" s="147"/>
      <c r="K5" s="148"/>
    </row>
    <row r="6" spans="1:11" s="45" customFormat="1" ht="15.75">
      <c r="A6" s="40">
        <v>4</v>
      </c>
      <c r="B6" s="40" t="s">
        <v>203</v>
      </c>
      <c r="C6" s="146"/>
      <c r="D6" s="40"/>
      <c r="E6" s="40"/>
      <c r="F6" s="40"/>
      <c r="G6" s="147"/>
      <c r="H6" s="147"/>
      <c r="I6" s="146"/>
      <c r="J6" s="147"/>
      <c r="K6" s="148"/>
    </row>
    <row r="7" spans="1:11" s="45" customFormat="1" ht="15.75">
      <c r="A7" s="45">
        <v>5</v>
      </c>
      <c r="B7" s="40" t="s">
        <v>204</v>
      </c>
      <c r="C7" s="146"/>
      <c r="D7" s="40"/>
      <c r="E7" s="40"/>
      <c r="F7" s="40"/>
      <c r="G7" s="147"/>
      <c r="H7" s="147"/>
      <c r="I7" s="146"/>
      <c r="J7" s="147"/>
      <c r="K7" s="148"/>
    </row>
    <row r="8" spans="1:11" s="45" customFormat="1" ht="15.75">
      <c r="A8" s="40">
        <v>6</v>
      </c>
      <c r="B8" s="40" t="s">
        <v>205</v>
      </c>
      <c r="C8" s="146"/>
      <c r="D8" s="40"/>
      <c r="E8" s="40"/>
      <c r="F8" s="40"/>
      <c r="G8" s="147"/>
      <c r="H8" s="147"/>
      <c r="I8" s="146"/>
      <c r="J8" s="147"/>
      <c r="K8" s="148"/>
    </row>
    <row r="9" spans="1:11" s="45" customFormat="1" ht="15.75">
      <c r="A9" s="45">
        <v>7</v>
      </c>
      <c r="B9" s="45" t="s">
        <v>206</v>
      </c>
      <c r="C9" s="146"/>
      <c r="D9" s="40"/>
      <c r="E9" s="40"/>
      <c r="F9" s="40"/>
      <c r="G9" s="147"/>
      <c r="H9" s="147"/>
      <c r="I9" s="146"/>
      <c r="J9" s="147"/>
      <c r="K9" s="148"/>
    </row>
    <row r="10" spans="1:11" s="45" customFormat="1" ht="15.75">
      <c r="B10" s="45" t="s">
        <v>207</v>
      </c>
      <c r="C10" s="146"/>
      <c r="D10" s="40"/>
      <c r="E10" s="40"/>
      <c r="F10" s="40"/>
      <c r="G10" s="147"/>
      <c r="H10" s="147"/>
      <c r="I10" s="146"/>
      <c r="J10" s="147"/>
      <c r="K10" s="148"/>
    </row>
    <row r="11" spans="1:11" s="45" customFormat="1" ht="15.75">
      <c r="A11" s="45">
        <v>8</v>
      </c>
      <c r="B11" s="40" t="s">
        <v>208</v>
      </c>
      <c r="C11" s="146"/>
      <c r="D11" s="40"/>
      <c r="E11" s="40"/>
      <c r="F11" s="40"/>
      <c r="G11" s="147"/>
      <c r="H11" s="147"/>
      <c r="I11" s="146"/>
      <c r="J11" s="147"/>
      <c r="K11" s="148"/>
    </row>
    <row r="12" spans="1:11" s="45" customFormat="1" ht="15" customHeight="1">
      <c r="B12" s="45" t="s">
        <v>209</v>
      </c>
      <c r="C12" s="149"/>
      <c r="D12" s="150"/>
      <c r="E12" s="150"/>
      <c r="F12" s="150"/>
      <c r="G12" s="151"/>
      <c r="H12" s="151"/>
      <c r="I12" s="149"/>
      <c r="J12" s="151"/>
      <c r="K12" s="152"/>
    </row>
    <row r="13" spans="1:11" s="45" customFormat="1" ht="15" customHeight="1">
      <c r="C13" s="149"/>
      <c r="D13" s="150"/>
      <c r="E13" s="150"/>
      <c r="F13" s="150"/>
      <c r="G13" s="151"/>
      <c r="H13" s="151"/>
      <c r="I13" s="149"/>
      <c r="J13" s="151"/>
      <c r="K13" s="152"/>
    </row>
    <row r="14" spans="1:11" s="153" customFormat="1" ht="21" customHeight="1" thickBot="1">
      <c r="B14" s="154" t="s">
        <v>75</v>
      </c>
      <c r="C14" s="155" t="s">
        <v>210</v>
      </c>
      <c r="D14" s="155" t="s">
        <v>211</v>
      </c>
      <c r="E14" s="155" t="s">
        <v>212</v>
      </c>
      <c r="F14" s="155" t="s">
        <v>213</v>
      </c>
      <c r="G14" s="155" t="s">
        <v>214</v>
      </c>
      <c r="H14" s="155" t="s">
        <v>215</v>
      </c>
      <c r="I14" s="155" t="s">
        <v>216</v>
      </c>
      <c r="J14" s="155" t="s">
        <v>80</v>
      </c>
      <c r="K14" s="156" t="s">
        <v>217</v>
      </c>
    </row>
    <row r="15" spans="1:11" s="110" customFormat="1" ht="15.75" thickTop="1">
      <c r="B15" s="157" t="s">
        <v>218</v>
      </c>
      <c r="C15" s="158" t="s">
        <v>219</v>
      </c>
      <c r="D15" s="159" t="s">
        <v>220</v>
      </c>
      <c r="E15" s="160">
        <v>16</v>
      </c>
      <c r="F15" s="160" t="s">
        <v>221</v>
      </c>
      <c r="G15" s="159" t="s">
        <v>222</v>
      </c>
      <c r="H15" s="161">
        <v>22441</v>
      </c>
      <c r="I15" s="162">
        <f t="shared" ref="I15:I78" ca="1" si="0">DATEDIF(H15,TODAY(),"y")</f>
        <v>55</v>
      </c>
      <c r="J15" s="163">
        <v>646511482</v>
      </c>
      <c r="K15" s="164">
        <v>653717360</v>
      </c>
    </row>
    <row r="16" spans="1:11" s="110" customFormat="1">
      <c r="B16" s="165" t="s">
        <v>218</v>
      </c>
      <c r="C16" s="166" t="s">
        <v>219</v>
      </c>
      <c r="D16" s="167" t="s">
        <v>220</v>
      </c>
      <c r="E16" s="168">
        <v>16</v>
      </c>
      <c r="F16" s="168" t="s">
        <v>221</v>
      </c>
      <c r="G16" s="167" t="s">
        <v>222</v>
      </c>
      <c r="H16" s="169">
        <v>36316</v>
      </c>
      <c r="I16" s="170">
        <f t="shared" ca="1" si="0"/>
        <v>17</v>
      </c>
      <c r="J16" s="171">
        <v>796526957</v>
      </c>
      <c r="K16" s="172">
        <v>653716085</v>
      </c>
    </row>
    <row r="17" spans="2:11" s="110" customFormat="1">
      <c r="B17" s="165" t="s">
        <v>218</v>
      </c>
      <c r="C17" s="166" t="s">
        <v>223</v>
      </c>
      <c r="D17" s="167" t="s">
        <v>224</v>
      </c>
      <c r="E17" s="168">
        <v>26</v>
      </c>
      <c r="F17" s="168" t="s">
        <v>225</v>
      </c>
      <c r="G17" s="167" t="s">
        <v>226</v>
      </c>
      <c r="H17" s="169">
        <v>17315</v>
      </c>
      <c r="I17" s="170">
        <f t="shared" ca="1" si="0"/>
        <v>69</v>
      </c>
      <c r="J17" s="171">
        <v>598506530</v>
      </c>
      <c r="K17" s="172">
        <v>653717768</v>
      </c>
    </row>
    <row r="18" spans="2:11" s="110" customFormat="1">
      <c r="B18" s="165" t="s">
        <v>218</v>
      </c>
      <c r="C18" s="166" t="s">
        <v>223</v>
      </c>
      <c r="D18" s="167" t="s">
        <v>224</v>
      </c>
      <c r="E18" s="168">
        <v>26</v>
      </c>
      <c r="F18" s="168" t="s">
        <v>225</v>
      </c>
      <c r="G18" s="167" t="s">
        <v>226</v>
      </c>
      <c r="H18" s="169">
        <v>31876</v>
      </c>
      <c r="I18" s="170">
        <f t="shared" ca="1" si="0"/>
        <v>30</v>
      </c>
      <c r="J18" s="171">
        <v>748522005</v>
      </c>
      <c r="K18" s="172">
        <v>653716493</v>
      </c>
    </row>
    <row r="19" spans="2:11" s="110" customFormat="1">
      <c r="B19" s="165" t="s">
        <v>227</v>
      </c>
      <c r="C19" s="166" t="s">
        <v>228</v>
      </c>
      <c r="D19" s="167" t="s">
        <v>229</v>
      </c>
      <c r="E19" s="168">
        <v>13</v>
      </c>
      <c r="F19" s="168" t="s">
        <v>230</v>
      </c>
      <c r="G19" s="167" t="s">
        <v>222</v>
      </c>
      <c r="H19" s="169">
        <v>24661</v>
      </c>
      <c r="I19" s="170">
        <f t="shared" ca="1" si="0"/>
        <v>49</v>
      </c>
      <c r="J19" s="171">
        <v>670513958</v>
      </c>
      <c r="K19" s="172">
        <v>653717156</v>
      </c>
    </row>
    <row r="20" spans="2:11" s="110" customFormat="1">
      <c r="B20" s="165" t="s">
        <v>227</v>
      </c>
      <c r="C20" s="166" t="s">
        <v>228</v>
      </c>
      <c r="D20" s="167" t="s">
        <v>229</v>
      </c>
      <c r="E20" s="168">
        <v>13</v>
      </c>
      <c r="F20" s="168" t="s">
        <v>230</v>
      </c>
      <c r="G20" s="167" t="s">
        <v>222</v>
      </c>
      <c r="H20" s="169">
        <v>36538</v>
      </c>
      <c r="I20" s="170">
        <f t="shared" ca="1" si="0"/>
        <v>17</v>
      </c>
      <c r="J20" s="171">
        <v>820529433</v>
      </c>
      <c r="K20" s="172">
        <v>653715881</v>
      </c>
    </row>
    <row r="21" spans="2:11" s="110" customFormat="1">
      <c r="B21" s="165" t="s">
        <v>227</v>
      </c>
      <c r="C21" s="166" t="s">
        <v>231</v>
      </c>
      <c r="D21" s="167" t="s">
        <v>232</v>
      </c>
      <c r="E21" s="168">
        <v>23</v>
      </c>
      <c r="F21" s="168" t="s">
        <v>233</v>
      </c>
      <c r="G21" s="167" t="s">
        <v>226</v>
      </c>
      <c r="H21" s="169">
        <v>22565</v>
      </c>
      <c r="I21" s="170">
        <f t="shared" ca="1" si="0"/>
        <v>55</v>
      </c>
      <c r="J21" s="171">
        <v>496496007</v>
      </c>
      <c r="K21" s="172">
        <v>653718635</v>
      </c>
    </row>
    <row r="22" spans="2:11" s="110" customFormat="1">
      <c r="B22" s="165" t="s">
        <v>227</v>
      </c>
      <c r="C22" s="166" t="s">
        <v>231</v>
      </c>
      <c r="D22" s="167" t="s">
        <v>232</v>
      </c>
      <c r="E22" s="168">
        <v>23</v>
      </c>
      <c r="F22" s="168" t="s">
        <v>233</v>
      </c>
      <c r="G22" s="167" t="s">
        <v>226</v>
      </c>
      <c r="H22" s="169">
        <v>36427</v>
      </c>
      <c r="I22" s="170">
        <f t="shared" ca="1" si="0"/>
        <v>17</v>
      </c>
      <c r="J22" s="171">
        <v>826530052</v>
      </c>
      <c r="K22" s="172">
        <v>653715830</v>
      </c>
    </row>
    <row r="23" spans="2:11" s="110" customFormat="1">
      <c r="B23" s="165" t="s">
        <v>227</v>
      </c>
      <c r="C23" s="166" t="s">
        <v>234</v>
      </c>
      <c r="D23" s="167" t="s">
        <v>235</v>
      </c>
      <c r="E23" s="168">
        <v>33</v>
      </c>
      <c r="F23" s="168" t="s">
        <v>236</v>
      </c>
      <c r="G23" s="167" t="s">
        <v>237</v>
      </c>
      <c r="H23" s="169">
        <v>22565</v>
      </c>
      <c r="I23" s="170">
        <f t="shared" ca="1" si="0"/>
        <v>55</v>
      </c>
      <c r="J23" s="171">
        <v>568503435</v>
      </c>
      <c r="K23" s="172">
        <v>653718023</v>
      </c>
    </row>
    <row r="24" spans="2:11" s="110" customFormat="1">
      <c r="B24" s="165" t="s">
        <v>227</v>
      </c>
      <c r="C24" s="166" t="s">
        <v>234</v>
      </c>
      <c r="D24" s="167" t="s">
        <v>235</v>
      </c>
      <c r="E24" s="168">
        <v>33</v>
      </c>
      <c r="F24" s="168" t="s">
        <v>236</v>
      </c>
      <c r="G24" s="167" t="s">
        <v>237</v>
      </c>
      <c r="H24" s="169">
        <v>29101</v>
      </c>
      <c r="I24" s="170">
        <f t="shared" ca="1" si="0"/>
        <v>37</v>
      </c>
      <c r="J24" s="171">
        <v>718518910</v>
      </c>
      <c r="K24" s="172">
        <v>653716748</v>
      </c>
    </row>
    <row r="25" spans="2:11" s="110" customFormat="1">
      <c r="B25" s="165" t="s">
        <v>227</v>
      </c>
      <c r="C25" s="166" t="s">
        <v>234</v>
      </c>
      <c r="D25" s="167" t="s">
        <v>235</v>
      </c>
      <c r="E25" s="168">
        <v>33</v>
      </c>
      <c r="F25" s="168" t="s">
        <v>236</v>
      </c>
      <c r="G25" s="167" t="s">
        <v>237</v>
      </c>
      <c r="H25" s="169">
        <v>35095</v>
      </c>
      <c r="I25" s="170">
        <f t="shared" ca="1" si="0"/>
        <v>21</v>
      </c>
      <c r="J25" s="171">
        <v>898537480</v>
      </c>
      <c r="K25" s="172">
        <v>653715218</v>
      </c>
    </row>
    <row r="26" spans="2:11" s="110" customFormat="1">
      <c r="B26" s="165" t="s">
        <v>238</v>
      </c>
      <c r="C26" s="166" t="s">
        <v>239</v>
      </c>
      <c r="D26" s="167" t="s">
        <v>224</v>
      </c>
      <c r="E26" s="168">
        <v>14</v>
      </c>
      <c r="F26" s="168" t="s">
        <v>240</v>
      </c>
      <c r="G26" s="167" t="s">
        <v>241</v>
      </c>
      <c r="H26" s="169">
        <v>23798</v>
      </c>
      <c r="I26" s="170">
        <f t="shared" ca="1" si="0"/>
        <v>52</v>
      </c>
      <c r="J26" s="171">
        <v>586505292</v>
      </c>
      <c r="K26" s="172">
        <v>653717870</v>
      </c>
    </row>
    <row r="27" spans="2:11" s="110" customFormat="1">
      <c r="B27" s="165" t="s">
        <v>238</v>
      </c>
      <c r="C27" s="166" t="s">
        <v>239</v>
      </c>
      <c r="D27" s="167" t="s">
        <v>224</v>
      </c>
      <c r="E27" s="168">
        <v>14</v>
      </c>
      <c r="F27" s="168" t="s">
        <v>240</v>
      </c>
      <c r="G27" s="167" t="s">
        <v>241</v>
      </c>
      <c r="H27" s="169">
        <v>30766</v>
      </c>
      <c r="I27" s="170">
        <f t="shared" ca="1" si="0"/>
        <v>33</v>
      </c>
      <c r="J27" s="171">
        <v>736520767</v>
      </c>
      <c r="K27" s="172">
        <v>653716595</v>
      </c>
    </row>
    <row r="28" spans="2:11" s="110" customFormat="1">
      <c r="B28" s="165" t="s">
        <v>238</v>
      </c>
      <c r="C28" s="166" t="s">
        <v>228</v>
      </c>
      <c r="D28" s="167" t="s">
        <v>242</v>
      </c>
      <c r="E28" s="168">
        <v>24</v>
      </c>
      <c r="F28" s="168" t="s">
        <v>243</v>
      </c>
      <c r="G28" s="167" t="s">
        <v>226</v>
      </c>
      <c r="H28" s="169">
        <v>24620</v>
      </c>
      <c r="I28" s="170">
        <f t="shared" ca="1" si="0"/>
        <v>49</v>
      </c>
      <c r="J28" s="171">
        <v>526499102</v>
      </c>
      <c r="K28" s="172">
        <v>653718380</v>
      </c>
    </row>
    <row r="29" spans="2:11" s="110" customFormat="1">
      <c r="B29" s="165" t="s">
        <v>238</v>
      </c>
      <c r="C29" s="166" t="s">
        <v>228</v>
      </c>
      <c r="D29" s="167" t="s">
        <v>242</v>
      </c>
      <c r="E29" s="168">
        <v>24</v>
      </c>
      <c r="F29" s="168" t="s">
        <v>243</v>
      </c>
      <c r="G29" s="167" t="s">
        <v>226</v>
      </c>
      <c r="H29" s="169">
        <v>35872</v>
      </c>
      <c r="I29" s="170">
        <f t="shared" ca="1" si="0"/>
        <v>19</v>
      </c>
      <c r="J29" s="171">
        <v>856533147</v>
      </c>
      <c r="K29" s="172">
        <v>653715575</v>
      </c>
    </row>
    <row r="30" spans="2:11" s="110" customFormat="1">
      <c r="B30" s="165" t="s">
        <v>82</v>
      </c>
      <c r="C30" s="166" t="s">
        <v>244</v>
      </c>
      <c r="D30" s="167" t="s">
        <v>242</v>
      </c>
      <c r="E30" s="168">
        <v>6</v>
      </c>
      <c r="F30" s="168" t="s">
        <v>245</v>
      </c>
      <c r="G30" s="167" t="s">
        <v>222</v>
      </c>
      <c r="H30" s="169">
        <v>23387</v>
      </c>
      <c r="I30" s="170">
        <f t="shared" ca="1" si="0"/>
        <v>53</v>
      </c>
      <c r="J30" s="171">
        <v>508497245</v>
      </c>
      <c r="K30" s="172">
        <v>653718533</v>
      </c>
    </row>
    <row r="31" spans="2:11" s="110" customFormat="1">
      <c r="B31" s="165" t="s">
        <v>82</v>
      </c>
      <c r="C31" s="166" t="s">
        <v>246</v>
      </c>
      <c r="D31" s="167" t="s">
        <v>247</v>
      </c>
      <c r="E31" s="168">
        <v>8</v>
      </c>
      <c r="F31" s="168" t="s">
        <v>248</v>
      </c>
      <c r="G31" s="167" t="s">
        <v>222</v>
      </c>
      <c r="H31" s="169">
        <v>23387</v>
      </c>
      <c r="I31" s="170">
        <f t="shared" ca="1" si="0"/>
        <v>53</v>
      </c>
      <c r="J31" s="171">
        <v>580504673</v>
      </c>
      <c r="K31" s="172">
        <v>653717921</v>
      </c>
    </row>
    <row r="32" spans="2:11" s="110" customFormat="1">
      <c r="B32" s="165" t="s">
        <v>82</v>
      </c>
      <c r="C32" s="166" t="s">
        <v>249</v>
      </c>
      <c r="D32" s="167" t="s">
        <v>229</v>
      </c>
      <c r="E32" s="168">
        <v>7</v>
      </c>
      <c r="F32" s="168" t="s">
        <v>250</v>
      </c>
      <c r="G32" s="167" t="s">
        <v>222</v>
      </c>
      <c r="H32" s="169">
        <v>24106</v>
      </c>
      <c r="I32" s="170">
        <f t="shared" ca="1" si="0"/>
        <v>51</v>
      </c>
      <c r="J32" s="171">
        <v>664513339</v>
      </c>
      <c r="K32" s="172">
        <v>653717207</v>
      </c>
    </row>
    <row r="33" spans="2:11" s="110" customFormat="1">
      <c r="B33" s="165" t="s">
        <v>82</v>
      </c>
      <c r="C33" s="166" t="s">
        <v>246</v>
      </c>
      <c r="D33" s="167" t="s">
        <v>224</v>
      </c>
      <c r="E33" s="168">
        <v>8</v>
      </c>
      <c r="F33" s="168" t="s">
        <v>248</v>
      </c>
      <c r="G33" s="167" t="s">
        <v>222</v>
      </c>
      <c r="H33" s="169">
        <v>30211</v>
      </c>
      <c r="I33" s="170">
        <f t="shared" ca="1" si="0"/>
        <v>34</v>
      </c>
      <c r="J33" s="171">
        <v>730520148</v>
      </c>
      <c r="K33" s="172">
        <v>653716646</v>
      </c>
    </row>
    <row r="34" spans="2:11" s="110" customFormat="1">
      <c r="B34" s="165" t="s">
        <v>82</v>
      </c>
      <c r="C34" s="166" t="s">
        <v>249</v>
      </c>
      <c r="D34" s="167" t="s">
        <v>229</v>
      </c>
      <c r="E34" s="168">
        <v>7</v>
      </c>
      <c r="F34" s="168" t="s">
        <v>250</v>
      </c>
      <c r="G34" s="167" t="s">
        <v>222</v>
      </c>
      <c r="H34" s="169">
        <v>36649</v>
      </c>
      <c r="I34" s="170">
        <f t="shared" ca="1" si="0"/>
        <v>16</v>
      </c>
      <c r="J34" s="171">
        <v>814528814</v>
      </c>
      <c r="K34" s="172">
        <v>653715932</v>
      </c>
    </row>
    <row r="35" spans="2:11" s="110" customFormat="1">
      <c r="B35" s="165" t="s">
        <v>82</v>
      </c>
      <c r="C35" s="166" t="s">
        <v>244</v>
      </c>
      <c r="D35" s="167" t="s">
        <v>242</v>
      </c>
      <c r="E35" s="168">
        <v>6</v>
      </c>
      <c r="F35" s="168" t="s">
        <v>245</v>
      </c>
      <c r="G35" s="167" t="s">
        <v>222</v>
      </c>
      <c r="H35" s="169">
        <v>36205</v>
      </c>
      <c r="I35" s="170">
        <f t="shared" ca="1" si="0"/>
        <v>18</v>
      </c>
      <c r="J35" s="171">
        <v>838531290</v>
      </c>
      <c r="K35" s="172">
        <v>653715728</v>
      </c>
    </row>
    <row r="36" spans="2:11" s="110" customFormat="1">
      <c r="B36" s="165" t="s">
        <v>82</v>
      </c>
      <c r="C36" s="166" t="s">
        <v>246</v>
      </c>
      <c r="D36" s="167" t="s">
        <v>224</v>
      </c>
      <c r="E36" s="168">
        <v>8</v>
      </c>
      <c r="F36" s="168" t="s">
        <v>248</v>
      </c>
      <c r="G36" s="167" t="s">
        <v>222</v>
      </c>
      <c r="H36" s="169">
        <v>34873</v>
      </c>
      <c r="I36" s="170">
        <f t="shared" ca="1" si="0"/>
        <v>21</v>
      </c>
      <c r="J36" s="171">
        <v>910538718</v>
      </c>
      <c r="K36" s="172">
        <v>653715116</v>
      </c>
    </row>
    <row r="37" spans="2:11" s="110" customFormat="1">
      <c r="B37" s="165" t="s">
        <v>82</v>
      </c>
      <c r="C37" s="166" t="s">
        <v>219</v>
      </c>
      <c r="D37" s="167" t="s">
        <v>232</v>
      </c>
      <c r="E37" s="168">
        <v>5</v>
      </c>
      <c r="F37" s="168" t="s">
        <v>251</v>
      </c>
      <c r="G37" s="167" t="s">
        <v>226</v>
      </c>
      <c r="H37" s="169">
        <v>21332</v>
      </c>
      <c r="I37" s="170">
        <f t="shared" ca="1" si="0"/>
        <v>58</v>
      </c>
      <c r="J37" s="171">
        <v>478494150</v>
      </c>
      <c r="K37" s="172">
        <v>653718788</v>
      </c>
    </row>
    <row r="38" spans="2:11" s="110" customFormat="1">
      <c r="B38" s="165" t="s">
        <v>82</v>
      </c>
      <c r="C38" s="166" t="s">
        <v>244</v>
      </c>
      <c r="D38" s="167" t="s">
        <v>242</v>
      </c>
      <c r="E38" s="168">
        <v>30</v>
      </c>
      <c r="F38" s="168" t="s">
        <v>252</v>
      </c>
      <c r="G38" s="167" t="s">
        <v>226</v>
      </c>
      <c r="H38" s="169">
        <v>25031</v>
      </c>
      <c r="I38" s="170">
        <f t="shared" ca="1" si="0"/>
        <v>48</v>
      </c>
      <c r="J38" s="171">
        <v>532499721</v>
      </c>
      <c r="K38" s="172">
        <v>653718329</v>
      </c>
    </row>
    <row r="39" spans="2:11" s="110" customFormat="1">
      <c r="B39" s="165" t="s">
        <v>82</v>
      </c>
      <c r="C39" s="166" t="s">
        <v>223</v>
      </c>
      <c r="D39" s="167" t="s">
        <v>220</v>
      </c>
      <c r="E39" s="168">
        <v>4</v>
      </c>
      <c r="F39" s="168" t="s">
        <v>253</v>
      </c>
      <c r="G39" s="167" t="s">
        <v>226</v>
      </c>
      <c r="H39" s="169">
        <v>21331</v>
      </c>
      <c r="I39" s="170">
        <f t="shared" ca="1" si="0"/>
        <v>58</v>
      </c>
      <c r="J39" s="171">
        <v>634510244</v>
      </c>
      <c r="K39" s="172">
        <v>653717462</v>
      </c>
    </row>
    <row r="40" spans="2:11" s="110" customFormat="1">
      <c r="B40" s="165" t="s">
        <v>82</v>
      </c>
      <c r="C40" s="166" t="s">
        <v>223</v>
      </c>
      <c r="D40" s="167" t="s">
        <v>220</v>
      </c>
      <c r="E40" s="168">
        <v>4</v>
      </c>
      <c r="F40" s="168" t="s">
        <v>253</v>
      </c>
      <c r="G40" s="167" t="s">
        <v>226</v>
      </c>
      <c r="H40" s="169">
        <v>35206</v>
      </c>
      <c r="I40" s="170">
        <f t="shared" ca="1" si="0"/>
        <v>20</v>
      </c>
      <c r="J40" s="171">
        <v>784525719</v>
      </c>
      <c r="K40" s="172">
        <v>653716187</v>
      </c>
    </row>
    <row r="41" spans="2:11" s="110" customFormat="1">
      <c r="B41" s="165" t="s">
        <v>82</v>
      </c>
      <c r="C41" s="166" t="s">
        <v>244</v>
      </c>
      <c r="D41" s="167" t="s">
        <v>242</v>
      </c>
      <c r="E41" s="168">
        <v>30</v>
      </c>
      <c r="F41" s="168" t="s">
        <v>252</v>
      </c>
      <c r="G41" s="167" t="s">
        <v>226</v>
      </c>
      <c r="H41" s="169">
        <v>35761</v>
      </c>
      <c r="I41" s="170">
        <f t="shared" ca="1" si="0"/>
        <v>19</v>
      </c>
      <c r="J41" s="171">
        <v>862533766</v>
      </c>
      <c r="K41" s="172">
        <v>653715524</v>
      </c>
    </row>
    <row r="42" spans="2:11" s="110" customFormat="1">
      <c r="B42" s="165" t="s">
        <v>82</v>
      </c>
      <c r="C42" s="166" t="s">
        <v>234</v>
      </c>
      <c r="D42" s="167" t="s">
        <v>254</v>
      </c>
      <c r="E42" s="168">
        <v>20</v>
      </c>
      <c r="F42" s="168" t="s">
        <v>255</v>
      </c>
      <c r="G42" s="167" t="s">
        <v>256</v>
      </c>
      <c r="H42" s="169">
        <v>24209</v>
      </c>
      <c r="I42" s="170">
        <f t="shared" ca="1" si="0"/>
        <v>51</v>
      </c>
      <c r="J42" s="171">
        <v>592505911</v>
      </c>
      <c r="K42" s="172">
        <v>653717819</v>
      </c>
    </row>
    <row r="43" spans="2:11" s="110" customFormat="1">
      <c r="B43" s="165" t="s">
        <v>82</v>
      </c>
      <c r="C43" s="166" t="s">
        <v>234</v>
      </c>
      <c r="D43" s="167" t="s">
        <v>224</v>
      </c>
      <c r="E43" s="168">
        <v>20</v>
      </c>
      <c r="F43" s="168" t="s">
        <v>255</v>
      </c>
      <c r="G43" s="167" t="s">
        <v>256</v>
      </c>
      <c r="H43" s="169">
        <v>31321</v>
      </c>
      <c r="I43" s="170">
        <f t="shared" ca="1" si="0"/>
        <v>31</v>
      </c>
      <c r="J43" s="171">
        <v>742521386</v>
      </c>
      <c r="K43" s="172">
        <v>653716544</v>
      </c>
    </row>
    <row r="44" spans="2:11" s="110" customFormat="1">
      <c r="B44" s="165" t="s">
        <v>82</v>
      </c>
      <c r="C44" s="166" t="s">
        <v>234</v>
      </c>
      <c r="D44" s="167" t="s">
        <v>257</v>
      </c>
      <c r="E44" s="168">
        <v>9</v>
      </c>
      <c r="F44" s="168" t="s">
        <v>258</v>
      </c>
      <c r="G44" s="167" t="s">
        <v>259</v>
      </c>
      <c r="H44" s="169">
        <v>18548</v>
      </c>
      <c r="I44" s="170">
        <f t="shared" ca="1" si="0"/>
        <v>66</v>
      </c>
      <c r="J44" s="171">
        <v>544500959</v>
      </c>
      <c r="K44" s="172">
        <v>653718227</v>
      </c>
    </row>
    <row r="45" spans="2:11" s="110" customFormat="1">
      <c r="B45" s="165" t="s">
        <v>82</v>
      </c>
      <c r="C45" s="166" t="s">
        <v>260</v>
      </c>
      <c r="D45" s="167" t="s">
        <v>220</v>
      </c>
      <c r="E45" s="168">
        <v>10</v>
      </c>
      <c r="F45" s="168" t="s">
        <v>261</v>
      </c>
      <c r="G45" s="167" t="s">
        <v>259</v>
      </c>
      <c r="H45" s="169">
        <v>21886</v>
      </c>
      <c r="I45" s="170">
        <f t="shared" ca="1" si="0"/>
        <v>57</v>
      </c>
      <c r="J45" s="171">
        <v>640510863</v>
      </c>
      <c r="K45" s="172">
        <v>653717411</v>
      </c>
    </row>
    <row r="46" spans="2:11" s="110" customFormat="1">
      <c r="B46" s="165" t="s">
        <v>82</v>
      </c>
      <c r="C46" s="166" t="s">
        <v>234</v>
      </c>
      <c r="D46" s="167" t="s">
        <v>235</v>
      </c>
      <c r="E46" s="168">
        <v>9</v>
      </c>
      <c r="F46" s="168" t="s">
        <v>258</v>
      </c>
      <c r="G46" s="167" t="s">
        <v>259</v>
      </c>
      <c r="H46" s="169">
        <v>26881</v>
      </c>
      <c r="I46" s="170">
        <f t="shared" ca="1" si="0"/>
        <v>43</v>
      </c>
      <c r="J46" s="171">
        <v>694516434</v>
      </c>
      <c r="K46" s="172">
        <v>653716952</v>
      </c>
    </row>
    <row r="47" spans="2:11" s="110" customFormat="1">
      <c r="B47" s="165" t="s">
        <v>82</v>
      </c>
      <c r="C47" s="166" t="s">
        <v>260</v>
      </c>
      <c r="D47" s="167" t="s">
        <v>220</v>
      </c>
      <c r="E47" s="168">
        <v>10</v>
      </c>
      <c r="F47" s="168" t="s">
        <v>261</v>
      </c>
      <c r="G47" s="167" t="s">
        <v>259</v>
      </c>
      <c r="H47" s="169">
        <v>35761</v>
      </c>
      <c r="I47" s="170">
        <f t="shared" ca="1" si="0"/>
        <v>19</v>
      </c>
      <c r="J47" s="171">
        <v>790526338</v>
      </c>
      <c r="K47" s="172">
        <v>653716136</v>
      </c>
    </row>
    <row r="48" spans="2:11" s="110" customFormat="1">
      <c r="B48" s="165" t="s">
        <v>82</v>
      </c>
      <c r="C48" s="166" t="s">
        <v>234</v>
      </c>
      <c r="D48" s="167" t="s">
        <v>235</v>
      </c>
      <c r="E48" s="168">
        <v>9</v>
      </c>
      <c r="F48" s="168" t="s">
        <v>258</v>
      </c>
      <c r="G48" s="167" t="s">
        <v>259</v>
      </c>
      <c r="H48" s="169">
        <v>35539</v>
      </c>
      <c r="I48" s="170">
        <f t="shared" ca="1" si="0"/>
        <v>20</v>
      </c>
      <c r="J48" s="171">
        <v>874535004</v>
      </c>
      <c r="K48" s="172">
        <v>653715422</v>
      </c>
    </row>
    <row r="49" spans="2:11" s="110" customFormat="1">
      <c r="B49" s="165" t="s">
        <v>82</v>
      </c>
      <c r="C49" s="166" t="s">
        <v>260</v>
      </c>
      <c r="D49" s="167" t="s">
        <v>224</v>
      </c>
      <c r="E49" s="168">
        <v>34</v>
      </c>
      <c r="F49" s="168" t="s">
        <v>262</v>
      </c>
      <c r="G49" s="167" t="s">
        <v>237</v>
      </c>
      <c r="H49" s="169">
        <v>25442</v>
      </c>
      <c r="I49" s="170">
        <f t="shared" ca="1" si="0"/>
        <v>47</v>
      </c>
      <c r="J49" s="171">
        <v>610507768</v>
      </c>
      <c r="K49" s="172">
        <v>653717666</v>
      </c>
    </row>
    <row r="50" spans="2:11" s="110" customFormat="1">
      <c r="B50" s="165" t="s">
        <v>82</v>
      </c>
      <c r="C50" s="166" t="s">
        <v>260</v>
      </c>
      <c r="D50" s="167" t="s">
        <v>224</v>
      </c>
      <c r="E50" s="168">
        <v>34</v>
      </c>
      <c r="F50" s="168" t="s">
        <v>262</v>
      </c>
      <c r="G50" s="167" t="s">
        <v>237</v>
      </c>
      <c r="H50" s="169">
        <v>32986</v>
      </c>
      <c r="I50" s="170">
        <f t="shared" ca="1" si="0"/>
        <v>27</v>
      </c>
      <c r="J50" s="171">
        <v>760523243</v>
      </c>
      <c r="K50" s="172">
        <v>653716391</v>
      </c>
    </row>
    <row r="51" spans="2:11" s="110" customFormat="1">
      <c r="B51" s="165" t="s">
        <v>263</v>
      </c>
      <c r="C51" s="166" t="s">
        <v>223</v>
      </c>
      <c r="D51" s="167" t="s">
        <v>235</v>
      </c>
      <c r="E51" s="168">
        <v>15</v>
      </c>
      <c r="F51" s="168" t="s">
        <v>264</v>
      </c>
      <c r="G51" s="167" t="s">
        <v>222</v>
      </c>
      <c r="H51" s="169">
        <v>21332</v>
      </c>
      <c r="I51" s="170">
        <f t="shared" ca="1" si="0"/>
        <v>58</v>
      </c>
      <c r="J51" s="171">
        <v>550501578</v>
      </c>
      <c r="K51" s="172">
        <v>653718176</v>
      </c>
    </row>
    <row r="52" spans="2:11" s="110" customFormat="1">
      <c r="B52" s="165" t="s">
        <v>263</v>
      </c>
      <c r="C52" s="166" t="s">
        <v>223</v>
      </c>
      <c r="D52" s="167" t="s">
        <v>235</v>
      </c>
      <c r="E52" s="168">
        <v>15</v>
      </c>
      <c r="F52" s="168" t="s">
        <v>264</v>
      </c>
      <c r="G52" s="167" t="s">
        <v>222</v>
      </c>
      <c r="H52" s="169">
        <v>27436</v>
      </c>
      <c r="I52" s="170">
        <f t="shared" ca="1" si="0"/>
        <v>42</v>
      </c>
      <c r="J52" s="171">
        <v>700517053</v>
      </c>
      <c r="K52" s="172">
        <v>653716901</v>
      </c>
    </row>
    <row r="53" spans="2:11" s="110" customFormat="1">
      <c r="B53" s="165" t="s">
        <v>263</v>
      </c>
      <c r="C53" s="166" t="s">
        <v>223</v>
      </c>
      <c r="D53" s="167" t="s">
        <v>235</v>
      </c>
      <c r="E53" s="168">
        <v>15</v>
      </c>
      <c r="F53" s="168" t="s">
        <v>264</v>
      </c>
      <c r="G53" s="167" t="s">
        <v>222</v>
      </c>
      <c r="H53" s="169">
        <v>35428</v>
      </c>
      <c r="I53" s="170">
        <f t="shared" ca="1" si="0"/>
        <v>20</v>
      </c>
      <c r="J53" s="171">
        <v>880535623</v>
      </c>
      <c r="K53" s="172">
        <v>653715371</v>
      </c>
    </row>
    <row r="54" spans="2:11" s="110" customFormat="1">
      <c r="B54" s="165" t="s">
        <v>263</v>
      </c>
      <c r="C54" s="166" t="s">
        <v>239</v>
      </c>
      <c r="D54" s="167" t="s">
        <v>229</v>
      </c>
      <c r="E54" s="168">
        <v>25</v>
      </c>
      <c r="F54" s="168" t="s">
        <v>265</v>
      </c>
      <c r="G54" s="167" t="s">
        <v>266</v>
      </c>
      <c r="H54" s="169">
        <v>25771</v>
      </c>
      <c r="I54" s="170">
        <f t="shared" ca="1" si="0"/>
        <v>46</v>
      </c>
      <c r="J54" s="171">
        <v>682515196</v>
      </c>
      <c r="K54" s="172">
        <v>653717054</v>
      </c>
    </row>
    <row r="55" spans="2:11" s="110" customFormat="1">
      <c r="B55" s="165" t="s">
        <v>267</v>
      </c>
      <c r="C55" s="166" t="s">
        <v>268</v>
      </c>
      <c r="D55" s="167" t="s">
        <v>220</v>
      </c>
      <c r="E55" s="168">
        <v>28</v>
      </c>
      <c r="F55" s="168" t="s">
        <v>269</v>
      </c>
      <c r="G55" s="167" t="s">
        <v>270</v>
      </c>
      <c r="H55" s="169">
        <v>23551</v>
      </c>
      <c r="I55" s="170">
        <f t="shared" ca="1" si="0"/>
        <v>52</v>
      </c>
      <c r="J55" s="171">
        <v>658512720</v>
      </c>
      <c r="K55" s="172">
        <v>653717258</v>
      </c>
    </row>
    <row r="56" spans="2:11" s="110" customFormat="1">
      <c r="B56" s="165" t="s">
        <v>267</v>
      </c>
      <c r="C56" s="166" t="s">
        <v>268</v>
      </c>
      <c r="D56" s="167" t="s">
        <v>220</v>
      </c>
      <c r="E56" s="168">
        <v>28</v>
      </c>
      <c r="F56" s="168" t="s">
        <v>269</v>
      </c>
      <c r="G56" s="167" t="s">
        <v>270</v>
      </c>
      <c r="H56" s="169">
        <v>36760</v>
      </c>
      <c r="I56" s="170">
        <f t="shared" ca="1" si="0"/>
        <v>16</v>
      </c>
      <c r="J56" s="171">
        <v>808528195</v>
      </c>
      <c r="K56" s="172">
        <v>653715983</v>
      </c>
    </row>
    <row r="57" spans="2:11" s="110" customFormat="1">
      <c r="B57" s="165" t="s">
        <v>267</v>
      </c>
      <c r="C57" s="166" t="s">
        <v>249</v>
      </c>
      <c r="D57" s="167" t="s">
        <v>242</v>
      </c>
      <c r="E57" s="168">
        <v>18</v>
      </c>
      <c r="F57" s="168" t="s">
        <v>271</v>
      </c>
      <c r="G57" s="167" t="s">
        <v>256</v>
      </c>
      <c r="H57" s="169">
        <v>24209</v>
      </c>
      <c r="I57" s="170">
        <f t="shared" ca="1" si="0"/>
        <v>51</v>
      </c>
      <c r="J57" s="171">
        <v>520498483</v>
      </c>
      <c r="K57" s="172">
        <v>653718431</v>
      </c>
    </row>
    <row r="58" spans="2:11" s="110" customFormat="1">
      <c r="B58" s="165" t="s">
        <v>267</v>
      </c>
      <c r="C58" s="166" t="s">
        <v>249</v>
      </c>
      <c r="D58" s="167" t="s">
        <v>242</v>
      </c>
      <c r="E58" s="168">
        <v>18</v>
      </c>
      <c r="F58" s="168" t="s">
        <v>271</v>
      </c>
      <c r="G58" s="167" t="s">
        <v>256</v>
      </c>
      <c r="H58" s="169">
        <v>35983</v>
      </c>
      <c r="I58" s="170">
        <f t="shared" ca="1" si="0"/>
        <v>18</v>
      </c>
      <c r="J58" s="171">
        <v>850532528</v>
      </c>
      <c r="K58" s="172">
        <v>653715626</v>
      </c>
    </row>
    <row r="59" spans="2:11" s="110" customFormat="1">
      <c r="B59" s="165" t="s">
        <v>272</v>
      </c>
      <c r="C59" s="166" t="s">
        <v>231</v>
      </c>
      <c r="D59" s="167" t="s">
        <v>242</v>
      </c>
      <c r="E59" s="168">
        <v>12</v>
      </c>
      <c r="F59" s="168" t="s">
        <v>273</v>
      </c>
      <c r="G59" s="167" t="s">
        <v>222</v>
      </c>
      <c r="H59" s="169">
        <v>23798</v>
      </c>
      <c r="I59" s="170">
        <f t="shared" ca="1" si="0"/>
        <v>52</v>
      </c>
      <c r="J59" s="171">
        <v>514497864</v>
      </c>
      <c r="K59" s="172">
        <v>653718482</v>
      </c>
    </row>
    <row r="60" spans="2:11" s="110" customFormat="1">
      <c r="B60" s="165" t="s">
        <v>272</v>
      </c>
      <c r="C60" s="166" t="s">
        <v>231</v>
      </c>
      <c r="D60" s="167" t="s">
        <v>242</v>
      </c>
      <c r="E60" s="168">
        <v>12</v>
      </c>
      <c r="F60" s="168" t="s">
        <v>273</v>
      </c>
      <c r="G60" s="167" t="s">
        <v>222</v>
      </c>
      <c r="H60" s="169">
        <v>36094</v>
      </c>
      <c r="I60" s="170">
        <f t="shared" ca="1" si="0"/>
        <v>18</v>
      </c>
      <c r="J60" s="171">
        <v>844531909</v>
      </c>
      <c r="K60" s="172">
        <v>653715677</v>
      </c>
    </row>
    <row r="61" spans="2:11" s="110" customFormat="1">
      <c r="B61" s="165" t="s">
        <v>272</v>
      </c>
      <c r="C61" s="166" t="s">
        <v>274</v>
      </c>
      <c r="D61" s="167" t="s">
        <v>220</v>
      </c>
      <c r="E61" s="168">
        <v>22</v>
      </c>
      <c r="F61" s="168" t="s">
        <v>275</v>
      </c>
      <c r="G61" s="167" t="s">
        <v>226</v>
      </c>
      <c r="H61" s="169">
        <v>22996</v>
      </c>
      <c r="I61" s="170">
        <f t="shared" ca="1" si="0"/>
        <v>54</v>
      </c>
      <c r="J61" s="171">
        <v>652512101</v>
      </c>
      <c r="K61" s="172">
        <v>653717309</v>
      </c>
    </row>
    <row r="62" spans="2:11" s="110" customFormat="1">
      <c r="B62" s="165" t="s">
        <v>272</v>
      </c>
      <c r="C62" s="166" t="s">
        <v>274</v>
      </c>
      <c r="D62" s="167" t="s">
        <v>220</v>
      </c>
      <c r="E62" s="168">
        <v>22</v>
      </c>
      <c r="F62" s="168" t="s">
        <v>275</v>
      </c>
      <c r="G62" s="167" t="s">
        <v>226</v>
      </c>
      <c r="H62" s="169">
        <v>36871</v>
      </c>
      <c r="I62" s="170">
        <f t="shared" ca="1" si="0"/>
        <v>16</v>
      </c>
      <c r="J62" s="171">
        <v>802527576</v>
      </c>
      <c r="K62" s="172">
        <v>653716034</v>
      </c>
    </row>
    <row r="63" spans="2:11" s="110" customFormat="1">
      <c r="B63" s="165" t="s">
        <v>272</v>
      </c>
      <c r="C63" s="166" t="s">
        <v>246</v>
      </c>
      <c r="D63" s="167" t="s">
        <v>276</v>
      </c>
      <c r="E63" s="168">
        <v>32</v>
      </c>
      <c r="F63" s="168" t="s">
        <v>277</v>
      </c>
      <c r="G63" s="167" t="s">
        <v>237</v>
      </c>
      <c r="H63" s="169">
        <v>25031</v>
      </c>
      <c r="I63" s="170">
        <f t="shared" ca="1" si="0"/>
        <v>48</v>
      </c>
      <c r="J63" s="171">
        <v>604507149</v>
      </c>
      <c r="K63" s="172">
        <v>653717717</v>
      </c>
    </row>
    <row r="64" spans="2:11" s="110" customFormat="1">
      <c r="B64" s="165" t="s">
        <v>272</v>
      </c>
      <c r="C64" s="166" t="s">
        <v>231</v>
      </c>
      <c r="D64" s="167" t="s">
        <v>224</v>
      </c>
      <c r="E64" s="168">
        <v>36</v>
      </c>
      <c r="F64" s="168" t="s">
        <v>278</v>
      </c>
      <c r="G64" s="167" t="s">
        <v>237</v>
      </c>
      <c r="H64" s="169">
        <v>21363</v>
      </c>
      <c r="I64" s="170">
        <f t="shared" ca="1" si="0"/>
        <v>58</v>
      </c>
      <c r="J64" s="171">
        <v>622509006</v>
      </c>
      <c r="K64" s="172">
        <v>653717564</v>
      </c>
    </row>
    <row r="65" spans="2:11" s="110" customFormat="1">
      <c r="B65" s="165" t="s">
        <v>272</v>
      </c>
      <c r="C65" s="166" t="s">
        <v>246</v>
      </c>
      <c r="D65" s="167" t="s">
        <v>224</v>
      </c>
      <c r="E65" s="168">
        <v>32</v>
      </c>
      <c r="F65" s="168" t="s">
        <v>277</v>
      </c>
      <c r="G65" s="167" t="s">
        <v>237</v>
      </c>
      <c r="H65" s="169">
        <v>32431</v>
      </c>
      <c r="I65" s="170">
        <f t="shared" ca="1" si="0"/>
        <v>28</v>
      </c>
      <c r="J65" s="171">
        <v>754522624</v>
      </c>
      <c r="K65" s="172">
        <v>653716442</v>
      </c>
    </row>
    <row r="66" spans="2:11" s="110" customFormat="1">
      <c r="B66" s="165" t="s">
        <v>272</v>
      </c>
      <c r="C66" s="166" t="s">
        <v>231</v>
      </c>
      <c r="D66" s="167" t="s">
        <v>224</v>
      </c>
      <c r="E66" s="168">
        <v>36</v>
      </c>
      <c r="F66" s="168" t="s">
        <v>278</v>
      </c>
      <c r="G66" s="167" t="s">
        <v>237</v>
      </c>
      <c r="H66" s="169">
        <v>34096</v>
      </c>
      <c r="I66" s="170">
        <f t="shared" ca="1" si="0"/>
        <v>23</v>
      </c>
      <c r="J66" s="171">
        <v>772524481</v>
      </c>
      <c r="K66" s="172">
        <v>653716289</v>
      </c>
    </row>
    <row r="67" spans="2:11" s="110" customFormat="1">
      <c r="B67" s="165" t="s">
        <v>279</v>
      </c>
      <c r="C67" s="166" t="s">
        <v>274</v>
      </c>
      <c r="D67" s="167" t="s">
        <v>232</v>
      </c>
      <c r="E67" s="168">
        <v>11</v>
      </c>
      <c r="F67" s="168" t="s">
        <v>280</v>
      </c>
      <c r="G67" s="167" t="s">
        <v>222</v>
      </c>
      <c r="H67" s="169">
        <v>21743</v>
      </c>
      <c r="I67" s="170">
        <f t="shared" ca="1" si="0"/>
        <v>57</v>
      </c>
      <c r="J67" s="171">
        <v>484494769</v>
      </c>
      <c r="K67" s="172">
        <v>653718737</v>
      </c>
    </row>
    <row r="68" spans="2:11" s="110" customFormat="1">
      <c r="B68" s="165" t="s">
        <v>279</v>
      </c>
      <c r="C68" s="166" t="s">
        <v>260</v>
      </c>
      <c r="D68" s="167" t="s">
        <v>281</v>
      </c>
      <c r="E68" s="168">
        <v>21</v>
      </c>
      <c r="F68" s="168" t="s">
        <v>282</v>
      </c>
      <c r="G68" s="167" t="s">
        <v>222</v>
      </c>
      <c r="H68" s="169">
        <v>21344</v>
      </c>
      <c r="I68" s="170">
        <f t="shared" ca="1" si="0"/>
        <v>58</v>
      </c>
      <c r="J68" s="171">
        <v>556502197</v>
      </c>
      <c r="K68" s="172">
        <v>653718125</v>
      </c>
    </row>
    <row r="69" spans="2:11" s="110" customFormat="1">
      <c r="B69" s="165" t="s">
        <v>279</v>
      </c>
      <c r="C69" s="166" t="s">
        <v>260</v>
      </c>
      <c r="D69" s="167" t="s">
        <v>235</v>
      </c>
      <c r="E69" s="168">
        <v>21</v>
      </c>
      <c r="F69" s="168" t="s">
        <v>282</v>
      </c>
      <c r="G69" s="167" t="s">
        <v>222</v>
      </c>
      <c r="H69" s="169">
        <v>27991</v>
      </c>
      <c r="I69" s="170">
        <f t="shared" ca="1" si="0"/>
        <v>40</v>
      </c>
      <c r="J69" s="171">
        <v>706517672</v>
      </c>
      <c r="K69" s="172">
        <v>653716850</v>
      </c>
    </row>
    <row r="70" spans="2:11" s="110" customFormat="1">
      <c r="B70" s="165" t="s">
        <v>279</v>
      </c>
      <c r="C70" s="166" t="s">
        <v>260</v>
      </c>
      <c r="D70" s="167" t="s">
        <v>235</v>
      </c>
      <c r="E70" s="168">
        <v>21</v>
      </c>
      <c r="F70" s="168" t="s">
        <v>282</v>
      </c>
      <c r="G70" s="167" t="s">
        <v>222</v>
      </c>
      <c r="H70" s="169">
        <v>35317</v>
      </c>
      <c r="I70" s="170">
        <f t="shared" ca="1" si="0"/>
        <v>20</v>
      </c>
      <c r="J70" s="171">
        <v>886536242</v>
      </c>
      <c r="K70" s="172">
        <v>653715320</v>
      </c>
    </row>
    <row r="71" spans="2:11" s="110" customFormat="1">
      <c r="B71" s="165" t="s">
        <v>279</v>
      </c>
      <c r="C71" s="166" t="s">
        <v>274</v>
      </c>
      <c r="D71" s="167" t="s">
        <v>224</v>
      </c>
      <c r="E71" s="168">
        <v>35</v>
      </c>
      <c r="F71" s="168" t="s">
        <v>283</v>
      </c>
      <c r="G71" s="167" t="s">
        <v>237</v>
      </c>
      <c r="H71" s="169">
        <v>25853</v>
      </c>
      <c r="I71" s="170">
        <f t="shared" ca="1" si="0"/>
        <v>46</v>
      </c>
      <c r="J71" s="171">
        <v>616508387</v>
      </c>
      <c r="K71" s="172">
        <v>653717615</v>
      </c>
    </row>
    <row r="72" spans="2:11" s="110" customFormat="1">
      <c r="B72" s="165" t="s">
        <v>279</v>
      </c>
      <c r="C72" s="166" t="s">
        <v>249</v>
      </c>
      <c r="D72" s="167" t="s">
        <v>229</v>
      </c>
      <c r="E72" s="168">
        <v>31</v>
      </c>
      <c r="F72" s="168" t="s">
        <v>284</v>
      </c>
      <c r="G72" s="167" t="s">
        <v>237</v>
      </c>
      <c r="H72" s="169">
        <v>26326</v>
      </c>
      <c r="I72" s="170">
        <f t="shared" ca="1" si="0"/>
        <v>45</v>
      </c>
      <c r="J72" s="171">
        <v>688515815</v>
      </c>
      <c r="K72" s="172">
        <v>653717003</v>
      </c>
    </row>
    <row r="73" spans="2:11" s="110" customFormat="1">
      <c r="B73" s="165" t="s">
        <v>279</v>
      </c>
      <c r="C73" s="166" t="s">
        <v>274</v>
      </c>
      <c r="D73" s="167" t="s">
        <v>224</v>
      </c>
      <c r="E73" s="168">
        <v>35</v>
      </c>
      <c r="F73" s="168" t="s">
        <v>283</v>
      </c>
      <c r="G73" s="167" t="s">
        <v>237</v>
      </c>
      <c r="H73" s="169">
        <v>33541</v>
      </c>
      <c r="I73" s="170">
        <f t="shared" ca="1" si="0"/>
        <v>25</v>
      </c>
      <c r="J73" s="171">
        <v>766523862</v>
      </c>
      <c r="K73" s="172">
        <v>653716340</v>
      </c>
    </row>
    <row r="74" spans="2:11" s="110" customFormat="1">
      <c r="B74" s="165" t="s">
        <v>285</v>
      </c>
      <c r="C74" s="166" t="s">
        <v>244</v>
      </c>
      <c r="D74" s="167" t="s">
        <v>232</v>
      </c>
      <c r="E74" s="168">
        <v>17</v>
      </c>
      <c r="F74" s="168" t="s">
        <v>286</v>
      </c>
      <c r="G74" s="167" t="s">
        <v>222</v>
      </c>
      <c r="H74" s="169">
        <v>22154</v>
      </c>
      <c r="I74" s="170">
        <f t="shared" ca="1" si="0"/>
        <v>56</v>
      </c>
      <c r="J74" s="171">
        <v>490495388</v>
      </c>
      <c r="K74" s="172">
        <v>653718686</v>
      </c>
    </row>
    <row r="75" spans="2:11" s="110" customFormat="1">
      <c r="B75" s="165" t="s">
        <v>285</v>
      </c>
      <c r="C75" s="166" t="s">
        <v>219</v>
      </c>
      <c r="D75" s="167" t="s">
        <v>287</v>
      </c>
      <c r="E75" s="168">
        <v>27</v>
      </c>
      <c r="F75" s="168" t="s">
        <v>288</v>
      </c>
      <c r="G75" s="167" t="s">
        <v>289</v>
      </c>
      <c r="H75" s="169">
        <v>22154</v>
      </c>
      <c r="I75" s="170">
        <f t="shared" ca="1" si="0"/>
        <v>56</v>
      </c>
      <c r="J75" s="171">
        <v>562502816</v>
      </c>
      <c r="K75" s="172">
        <v>653718074</v>
      </c>
    </row>
    <row r="76" spans="2:11" s="110" customFormat="1">
      <c r="B76" s="165" t="s">
        <v>285</v>
      </c>
      <c r="C76" s="166" t="s">
        <v>219</v>
      </c>
      <c r="D76" s="167" t="s">
        <v>235</v>
      </c>
      <c r="E76" s="168">
        <v>27</v>
      </c>
      <c r="F76" s="168" t="s">
        <v>288</v>
      </c>
      <c r="G76" s="167" t="s">
        <v>289</v>
      </c>
      <c r="H76" s="169">
        <v>28546</v>
      </c>
      <c r="I76" s="170">
        <f t="shared" ca="1" si="0"/>
        <v>39</v>
      </c>
      <c r="J76" s="171">
        <v>712518291</v>
      </c>
      <c r="K76" s="172">
        <v>653716799</v>
      </c>
    </row>
    <row r="77" spans="2:11" s="110" customFormat="1">
      <c r="B77" s="165" t="s">
        <v>285</v>
      </c>
      <c r="C77" s="166" t="s">
        <v>219</v>
      </c>
      <c r="D77" s="167" t="s">
        <v>235</v>
      </c>
      <c r="E77" s="168">
        <v>27</v>
      </c>
      <c r="F77" s="168" t="s">
        <v>288</v>
      </c>
      <c r="G77" s="167" t="s">
        <v>289</v>
      </c>
      <c r="H77" s="169">
        <v>35206</v>
      </c>
      <c r="I77" s="170">
        <f t="shared" ca="1" si="0"/>
        <v>20</v>
      </c>
      <c r="J77" s="171">
        <v>892536861</v>
      </c>
      <c r="K77" s="172">
        <v>653715269</v>
      </c>
    </row>
    <row r="78" spans="2:11" s="110" customFormat="1">
      <c r="B78" s="165" t="s">
        <v>290</v>
      </c>
      <c r="C78" s="166" t="s">
        <v>244</v>
      </c>
      <c r="D78" s="167" t="s">
        <v>232</v>
      </c>
      <c r="E78" s="168">
        <v>29</v>
      </c>
      <c r="F78" s="168" t="s">
        <v>291</v>
      </c>
      <c r="G78" s="167" t="s">
        <v>226</v>
      </c>
      <c r="H78" s="169">
        <v>22976</v>
      </c>
      <c r="I78" s="170">
        <f t="shared" ca="1" si="0"/>
        <v>54</v>
      </c>
      <c r="J78" s="171">
        <v>502496626</v>
      </c>
      <c r="K78" s="172">
        <v>653718584</v>
      </c>
    </row>
    <row r="79" spans="2:11" s="110" customFormat="1">
      <c r="B79" s="165" t="s">
        <v>290</v>
      </c>
      <c r="C79" s="166" t="s">
        <v>239</v>
      </c>
      <c r="D79" s="167" t="s">
        <v>235</v>
      </c>
      <c r="E79" s="168">
        <v>3</v>
      </c>
      <c r="F79" s="168" t="s">
        <v>292</v>
      </c>
      <c r="G79" s="167" t="s">
        <v>226</v>
      </c>
      <c r="H79" s="169">
        <v>25442</v>
      </c>
      <c r="I79" s="170">
        <f t="shared" ref="I79:I87" ca="1" si="1">DATEDIF(H79,TODAY(),"y")</f>
        <v>47</v>
      </c>
      <c r="J79" s="171">
        <v>538500340</v>
      </c>
      <c r="K79" s="172">
        <v>653718278</v>
      </c>
    </row>
    <row r="80" spans="2:11" s="110" customFormat="1">
      <c r="B80" s="165" t="s">
        <v>290</v>
      </c>
      <c r="C80" s="166" t="s">
        <v>219</v>
      </c>
      <c r="D80" s="167" t="s">
        <v>224</v>
      </c>
      <c r="E80" s="168">
        <v>2</v>
      </c>
      <c r="F80" s="168" t="s">
        <v>293</v>
      </c>
      <c r="G80" s="167" t="s">
        <v>226</v>
      </c>
      <c r="H80" s="169">
        <v>22976</v>
      </c>
      <c r="I80" s="170">
        <f t="shared" ca="1" si="1"/>
        <v>54</v>
      </c>
      <c r="J80" s="171">
        <v>574504054</v>
      </c>
      <c r="K80" s="172">
        <v>653717972</v>
      </c>
    </row>
    <row r="81" spans="1:11" s="110" customFormat="1">
      <c r="B81" s="165" t="s">
        <v>290</v>
      </c>
      <c r="C81" s="166" t="s">
        <v>228</v>
      </c>
      <c r="D81" s="167" t="s">
        <v>224</v>
      </c>
      <c r="E81" s="168">
        <v>37</v>
      </c>
      <c r="F81" s="168" t="s">
        <v>294</v>
      </c>
      <c r="G81" s="167" t="s">
        <v>226</v>
      </c>
      <c r="H81" s="169">
        <v>21364</v>
      </c>
      <c r="I81" s="170">
        <f t="shared" ca="1" si="1"/>
        <v>58</v>
      </c>
      <c r="J81" s="171">
        <v>628509625</v>
      </c>
      <c r="K81" s="172">
        <v>653717513</v>
      </c>
    </row>
    <row r="82" spans="1:11" s="110" customFormat="1">
      <c r="B82" s="165" t="s">
        <v>290</v>
      </c>
      <c r="C82" s="166" t="s">
        <v>219</v>
      </c>
      <c r="D82" s="167" t="s">
        <v>224</v>
      </c>
      <c r="E82" s="168">
        <v>2</v>
      </c>
      <c r="F82" s="168" t="s">
        <v>293</v>
      </c>
      <c r="G82" s="167" t="s">
        <v>226</v>
      </c>
      <c r="H82" s="169">
        <v>29656</v>
      </c>
      <c r="I82" s="170">
        <f t="shared" ca="1" si="1"/>
        <v>36</v>
      </c>
      <c r="J82" s="171">
        <v>724519529</v>
      </c>
      <c r="K82" s="172">
        <v>653716697</v>
      </c>
    </row>
    <row r="83" spans="1:11" s="110" customFormat="1">
      <c r="B83" s="165" t="s">
        <v>290</v>
      </c>
      <c r="C83" s="166" t="s">
        <v>228</v>
      </c>
      <c r="D83" s="167" t="s">
        <v>224</v>
      </c>
      <c r="E83" s="168">
        <v>37</v>
      </c>
      <c r="F83" s="168" t="s">
        <v>294</v>
      </c>
      <c r="G83" s="167" t="s">
        <v>226</v>
      </c>
      <c r="H83" s="169">
        <v>34651</v>
      </c>
      <c r="I83" s="170">
        <f t="shared" ca="1" si="1"/>
        <v>22</v>
      </c>
      <c r="J83" s="171">
        <v>778525100</v>
      </c>
      <c r="K83" s="172">
        <v>653716238</v>
      </c>
    </row>
    <row r="84" spans="1:11" s="110" customFormat="1">
      <c r="B84" s="165" t="s">
        <v>290</v>
      </c>
      <c r="C84" s="166" t="s">
        <v>244</v>
      </c>
      <c r="D84" s="167" t="s">
        <v>232</v>
      </c>
      <c r="E84" s="168">
        <v>29</v>
      </c>
      <c r="F84" s="168" t="s">
        <v>291</v>
      </c>
      <c r="G84" s="167" t="s">
        <v>226</v>
      </c>
      <c r="H84" s="169">
        <v>36316</v>
      </c>
      <c r="I84" s="170">
        <f t="shared" ca="1" si="1"/>
        <v>17</v>
      </c>
      <c r="J84" s="171">
        <v>832530671</v>
      </c>
      <c r="K84" s="172">
        <v>653715779</v>
      </c>
    </row>
    <row r="85" spans="1:11" s="110" customFormat="1">
      <c r="B85" s="165" t="s">
        <v>290</v>
      </c>
      <c r="C85" s="166" t="s">
        <v>239</v>
      </c>
      <c r="D85" s="167" t="s">
        <v>235</v>
      </c>
      <c r="E85" s="168">
        <v>3</v>
      </c>
      <c r="F85" s="168" t="s">
        <v>292</v>
      </c>
      <c r="G85" s="167" t="s">
        <v>226</v>
      </c>
      <c r="H85" s="169">
        <v>35650</v>
      </c>
      <c r="I85" s="170">
        <f t="shared" ca="1" si="1"/>
        <v>19</v>
      </c>
      <c r="J85" s="171">
        <v>868534385</v>
      </c>
      <c r="K85" s="172">
        <v>653715473</v>
      </c>
    </row>
    <row r="86" spans="1:11" s="110" customFormat="1">
      <c r="B86" s="165" t="s">
        <v>290</v>
      </c>
      <c r="C86" s="166" t="s">
        <v>219</v>
      </c>
      <c r="D86" s="167" t="s">
        <v>224</v>
      </c>
      <c r="E86" s="168">
        <v>2</v>
      </c>
      <c r="F86" s="168" t="s">
        <v>293</v>
      </c>
      <c r="G86" s="167" t="s">
        <v>226</v>
      </c>
      <c r="H86" s="169">
        <v>34984</v>
      </c>
      <c r="I86" s="170">
        <f t="shared" ca="1" si="1"/>
        <v>21</v>
      </c>
      <c r="J86" s="171">
        <v>904538099</v>
      </c>
      <c r="K86" s="172">
        <v>653715167</v>
      </c>
    </row>
    <row r="87" spans="1:11" s="110" customFormat="1">
      <c r="B87" s="173" t="s">
        <v>290</v>
      </c>
      <c r="C87" s="174" t="s">
        <v>246</v>
      </c>
      <c r="D87" s="175" t="s">
        <v>229</v>
      </c>
      <c r="E87" s="176">
        <v>19</v>
      </c>
      <c r="F87" s="176" t="s">
        <v>295</v>
      </c>
      <c r="G87" s="175" t="s">
        <v>256</v>
      </c>
      <c r="H87" s="177">
        <v>25216</v>
      </c>
      <c r="I87" s="178">
        <f t="shared" ca="1" si="1"/>
        <v>48</v>
      </c>
      <c r="J87" s="179">
        <v>676514577</v>
      </c>
      <c r="K87" s="180">
        <v>653717105</v>
      </c>
    </row>
    <row r="88" spans="1:11" s="110" customFormat="1">
      <c r="A88" s="133"/>
      <c r="C88" s="133"/>
      <c r="H88" s="181"/>
      <c r="I88" s="133"/>
    </row>
    <row r="89" spans="1:11" s="110" customFormat="1">
      <c r="A89" s="133"/>
      <c r="C89" s="133"/>
      <c r="I89" s="133"/>
    </row>
    <row r="90" spans="1:11" s="110" customFormat="1">
      <c r="A90" s="133"/>
      <c r="C90" s="133"/>
      <c r="I90" s="133"/>
    </row>
    <row r="91" spans="1:11" s="110" customFormat="1">
      <c r="A91" s="133"/>
      <c r="C91" s="133"/>
      <c r="I91" s="133"/>
    </row>
    <row r="92" spans="1:11" s="110" customFormat="1">
      <c r="A92" s="133"/>
      <c r="C92" s="133"/>
      <c r="I92" s="133"/>
    </row>
    <row r="93" spans="1:11" s="110" customFormat="1">
      <c r="A93" s="133"/>
      <c r="C93" s="133"/>
      <c r="I93" s="133"/>
    </row>
    <row r="94" spans="1:11" s="110" customFormat="1">
      <c r="A94" s="133"/>
      <c r="C94" s="133"/>
      <c r="I94" s="133"/>
    </row>
    <row r="95" spans="1:11" s="110" customFormat="1">
      <c r="A95" s="133"/>
      <c r="C95" s="133"/>
      <c r="I95" s="133"/>
    </row>
    <row r="96" spans="1:11" s="110" customFormat="1">
      <c r="A96" s="133"/>
      <c r="C96" s="133"/>
      <c r="I96" s="133"/>
    </row>
    <row r="97" spans="1:9" s="110" customFormat="1">
      <c r="A97" s="133"/>
      <c r="C97" s="133"/>
      <c r="I97" s="133"/>
    </row>
    <row r="98" spans="1:9" s="110" customFormat="1">
      <c r="A98" s="133"/>
      <c r="C98" s="133"/>
      <c r="I98" s="133"/>
    </row>
    <row r="99" spans="1:9" s="110" customFormat="1">
      <c r="A99" s="133"/>
      <c r="C99" s="133"/>
      <c r="I99" s="133"/>
    </row>
    <row r="100" spans="1:9" s="110" customFormat="1">
      <c r="A100" s="133"/>
      <c r="C100" s="133"/>
      <c r="I100" s="133"/>
    </row>
    <row r="101" spans="1:9" s="110" customFormat="1">
      <c r="A101" s="133"/>
      <c r="C101" s="133"/>
      <c r="I101" s="133"/>
    </row>
    <row r="102" spans="1:9" s="110" customFormat="1">
      <c r="A102" s="133"/>
      <c r="C102" s="133"/>
      <c r="I102" s="133"/>
    </row>
    <row r="103" spans="1:9" s="110" customFormat="1">
      <c r="A103" s="133"/>
      <c r="C103" s="133"/>
      <c r="I103" s="133"/>
    </row>
    <row r="104" spans="1:9" s="110" customFormat="1">
      <c r="A104" s="133"/>
      <c r="C104" s="133"/>
      <c r="I104" s="133"/>
    </row>
    <row r="105" spans="1:9" s="110" customFormat="1">
      <c r="A105" s="133"/>
      <c r="C105" s="133"/>
      <c r="I105" s="133"/>
    </row>
    <row r="106" spans="1:9" s="110" customFormat="1">
      <c r="A106" s="133"/>
      <c r="C106" s="133"/>
      <c r="I106" s="133"/>
    </row>
    <row r="107" spans="1:9" s="110" customFormat="1">
      <c r="A107" s="133"/>
      <c r="C107" s="133"/>
      <c r="I107" s="133"/>
    </row>
    <row r="108" spans="1:9" s="110" customFormat="1">
      <c r="A108" s="133"/>
      <c r="C108" s="133"/>
      <c r="I108" s="133"/>
    </row>
  </sheetData>
  <mergeCells count="1">
    <mergeCell ref="A1:K1"/>
  </mergeCells>
  <printOptions horizontalCentered="1"/>
  <pageMargins left="0.19685039370078741" right="0.19685039370078741" top="0.98425196850393704" bottom="0.19685039370078741" header="0.51181102362204722" footer="0.51181102362204722"/>
  <pageSetup paperSize="9" scale="75" orientation="portrait" blackAndWhite="1" horizontalDpi="4294967293" verticalDpi="4294967293" r:id="rId1"/>
  <headerFooter scaleWithDoc="0">
    <oddHeader xml:space="preserve">&amp;C&amp;20Basiscursus Excel </oddHeader>
    <oddFooter>&amp;L® computraining&amp;R&amp;D</oddFooter>
    <firstHeader>&amp;L&amp;P&amp;C&amp;24Basiscursus Excel 2010</firstHeader>
    <firstFooter>&amp;L® computraining&amp;R&amp;D</firstFoot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2</xdr:col>
                <xdr:colOff>371475</xdr:colOff>
                <xdr:row>0</xdr:row>
                <xdr:rowOff>295275</xdr:rowOff>
              </from>
              <to>
                <xdr:col>2</xdr:col>
                <xdr:colOff>371475</xdr:colOff>
                <xdr:row>0</xdr:row>
                <xdr:rowOff>295275</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2</xdr:col>
                <xdr:colOff>371475</xdr:colOff>
                <xdr:row>0</xdr:row>
                <xdr:rowOff>295275</xdr:rowOff>
              </from>
              <to>
                <xdr:col>2</xdr:col>
                <xdr:colOff>371475</xdr:colOff>
                <xdr:row>0</xdr:row>
                <xdr:rowOff>295275</xdr:rowOff>
              </to>
            </anchor>
          </objectPr>
        </oleObject>
      </mc:Choice>
      <mc:Fallback>
        <oleObject progId="PBrush" shapeId="7170" r:id="rId6"/>
      </mc:Fallback>
    </mc:AlternateContent>
  </oleObjects>
  <tableParts count="1">
    <tablePart r:id="rId7"/>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2"/>
  <sheetViews>
    <sheetView showGridLines="0" zoomScaleNormal="100" zoomScaleSheetLayoutView="80" workbookViewId="0">
      <selection activeCell="H1" sqref="H1"/>
    </sheetView>
  </sheetViews>
  <sheetFormatPr defaultColWidth="9.140625" defaultRowHeight="15"/>
  <cols>
    <col min="1" max="1" width="4.42578125" style="140" customWidth="1"/>
    <col min="2" max="2" width="15.42578125" style="9" customWidth="1"/>
    <col min="3" max="3" width="16.42578125" style="9" customWidth="1"/>
    <col min="4" max="4" width="34.85546875" style="9" customWidth="1"/>
    <col min="5" max="5" width="8" style="9" customWidth="1"/>
    <col min="6" max="6" width="5" style="9" customWidth="1"/>
    <col min="7" max="7" width="11.85546875" style="9" customWidth="1"/>
    <col min="8" max="13" width="9.140625" style="9"/>
    <col min="14" max="14" width="20.42578125" style="9" customWidth="1"/>
    <col min="15" max="16384" width="9.140625" style="9"/>
  </cols>
  <sheetData>
    <row r="1" spans="1:14" s="33" customFormat="1" ht="30.75" customHeight="1" thickBot="1">
      <c r="A1" s="13" t="s">
        <v>296</v>
      </c>
      <c r="B1" s="13"/>
      <c r="C1" s="13"/>
      <c r="D1" s="13"/>
      <c r="E1" s="13"/>
      <c r="F1" s="13"/>
      <c r="G1" s="13"/>
    </row>
    <row r="2" spans="1:14" s="36" customFormat="1" ht="19.5" thickTop="1">
      <c r="A2" s="15" t="s">
        <v>297</v>
      </c>
      <c r="B2" s="15"/>
      <c r="C2" s="15"/>
      <c r="D2" s="15"/>
      <c r="E2" s="15"/>
      <c r="F2" s="15"/>
      <c r="G2" s="15"/>
      <c r="J2" s="182"/>
      <c r="K2" s="182"/>
    </row>
    <row r="3" spans="1:14" s="186" customFormat="1" ht="15.75">
      <c r="A3" s="183">
        <v>1</v>
      </c>
      <c r="B3" s="184" t="s">
        <v>298</v>
      </c>
      <c r="C3" s="184"/>
      <c r="D3" s="184"/>
      <c r="E3" s="184"/>
      <c r="F3" s="184"/>
      <c r="G3" s="185"/>
      <c r="J3" s="18"/>
      <c r="K3" s="18"/>
    </row>
    <row r="4" spans="1:14" s="186" customFormat="1" ht="15.75">
      <c r="A4" s="183">
        <v>2</v>
      </c>
      <c r="B4" s="184" t="s">
        <v>299</v>
      </c>
      <c r="C4" s="184"/>
      <c r="D4" s="184"/>
      <c r="E4" s="184"/>
      <c r="F4" s="184"/>
      <c r="G4" s="185"/>
      <c r="J4" s="18"/>
      <c r="K4" s="18"/>
    </row>
    <row r="5" spans="1:14" s="186" customFormat="1" ht="15.75">
      <c r="A5" s="183">
        <v>3</v>
      </c>
      <c r="B5" s="184" t="s">
        <v>300</v>
      </c>
      <c r="C5" s="184"/>
      <c r="D5" s="184"/>
      <c r="E5" s="184"/>
      <c r="F5" s="184"/>
      <c r="G5" s="185"/>
      <c r="J5" s="18"/>
      <c r="K5" s="18"/>
    </row>
    <row r="6" spans="1:14" s="186" customFormat="1" ht="15.75">
      <c r="A6" s="183">
        <v>4</v>
      </c>
      <c r="B6" s="184" t="s">
        <v>301</v>
      </c>
      <c r="C6" s="184"/>
      <c r="D6" s="184"/>
      <c r="E6" s="184"/>
      <c r="F6" s="184"/>
      <c r="G6" s="185"/>
      <c r="J6" s="18"/>
      <c r="K6" s="18"/>
    </row>
    <row r="7" spans="1:14" s="186" customFormat="1" ht="15.75">
      <c r="A7" s="183">
        <v>5</v>
      </c>
      <c r="B7" s="184" t="s">
        <v>302</v>
      </c>
      <c r="C7" s="184"/>
      <c r="D7" s="184"/>
      <c r="E7" s="184"/>
      <c r="F7" s="184"/>
      <c r="G7" s="185"/>
      <c r="H7" s="187"/>
      <c r="J7" s="18"/>
      <c r="K7" s="18"/>
    </row>
    <row r="8" spans="1:14" s="186" customFormat="1" ht="15.75">
      <c r="A8" s="183">
        <v>6</v>
      </c>
      <c r="B8" s="184" t="s">
        <v>303</v>
      </c>
      <c r="C8" s="184"/>
      <c r="D8" s="184"/>
      <c r="E8" s="184"/>
      <c r="F8" s="184"/>
      <c r="G8" s="185"/>
      <c r="H8" s="188" t="s">
        <v>304</v>
      </c>
      <c r="J8" s="18"/>
      <c r="K8" s="18"/>
    </row>
    <row r="9" spans="1:14">
      <c r="C9" s="189"/>
      <c r="D9" s="189"/>
      <c r="E9" s="189"/>
      <c r="F9" s="189"/>
      <c r="G9" s="190"/>
      <c r="J9" s="14"/>
      <c r="K9" s="14"/>
    </row>
    <row r="10" spans="1:14">
      <c r="A10" s="191" t="s">
        <v>305</v>
      </c>
      <c r="B10" s="192"/>
      <c r="C10" s="192"/>
      <c r="D10" s="192"/>
      <c r="E10" s="192"/>
      <c r="F10" s="192"/>
      <c r="G10" s="192"/>
    </row>
    <row r="11" spans="1:14" ht="15.75" thickBot="1">
      <c r="A11" s="193" t="s">
        <v>58</v>
      </c>
      <c r="B11" s="193"/>
      <c r="C11" s="193"/>
      <c r="D11" s="193"/>
      <c r="E11" s="193"/>
      <c r="F11" s="193"/>
      <c r="G11" s="193"/>
      <c r="H11" s="194"/>
    </row>
    <row r="12" spans="1:14" s="200" customFormat="1" ht="26.25" thickTop="1">
      <c r="A12" s="195"/>
      <c r="B12" s="196" t="s">
        <v>306</v>
      </c>
      <c r="C12" s="197"/>
      <c r="D12" s="197"/>
      <c r="E12" s="198"/>
      <c r="F12" s="198"/>
      <c r="G12" s="199"/>
    </row>
    <row r="13" spans="1:14">
      <c r="A13" s="201"/>
      <c r="B13" s="202"/>
      <c r="C13" s="202"/>
      <c r="D13" s="202"/>
      <c r="E13" s="202"/>
      <c r="F13" s="202"/>
      <c r="G13" s="203"/>
    </row>
    <row r="14" spans="1:14" s="17" customFormat="1" ht="16.5" customHeight="1" thickBot="1">
      <c r="A14" s="201"/>
      <c r="B14" s="204"/>
      <c r="C14" s="202"/>
      <c r="D14" s="205"/>
      <c r="E14" s="202"/>
      <c r="F14" s="202"/>
      <c r="G14" s="203"/>
      <c r="H14" s="200"/>
    </row>
    <row r="15" spans="1:14" ht="25.5" customHeight="1" thickBot="1">
      <c r="A15" s="201"/>
      <c r="B15" s="206"/>
      <c r="C15" s="202"/>
      <c r="D15" s="207" t="s">
        <v>307</v>
      </c>
      <c r="E15" s="202"/>
      <c r="F15" s="202"/>
      <c r="G15" s="203"/>
    </row>
    <row r="16" spans="1:14" ht="17.25" customHeight="1" thickTop="1">
      <c r="A16" s="208"/>
      <c r="B16" s="202"/>
      <c r="C16" s="209"/>
      <c r="D16" s="210"/>
      <c r="E16" s="211"/>
      <c r="F16" s="211"/>
      <c r="G16" s="212"/>
      <c r="H16" s="213" t="s">
        <v>308</v>
      </c>
      <c r="N16" s="182"/>
    </row>
    <row r="17" spans="1:14" ht="17.25" customHeight="1">
      <c r="A17" s="201"/>
      <c r="B17" s="202"/>
      <c r="C17" s="202"/>
      <c r="D17" s="214" t="s">
        <v>309</v>
      </c>
      <c r="E17" s="215"/>
      <c r="F17" s="215"/>
      <c r="G17" s="216"/>
      <c r="N17" s="217"/>
    </row>
    <row r="18" spans="1:14" ht="17.25" customHeight="1">
      <c r="A18" s="218"/>
      <c r="B18" s="202"/>
      <c r="C18" s="205"/>
      <c r="D18" s="214"/>
      <c r="E18" s="202"/>
      <c r="F18" s="202"/>
      <c r="G18" s="203"/>
      <c r="H18" s="219"/>
      <c r="N18" s="182"/>
    </row>
    <row r="19" spans="1:14" ht="22.5" customHeight="1">
      <c r="A19" s="220"/>
      <c r="B19" s="209"/>
      <c r="C19" s="202"/>
      <c r="D19" s="214"/>
      <c r="E19" s="202"/>
      <c r="F19" s="202"/>
      <c r="G19" s="203"/>
    </row>
    <row r="20" spans="1:14" s="182" customFormat="1" ht="17.850000000000001" customHeight="1">
      <c r="A20" s="221"/>
      <c r="B20" s="222"/>
      <c r="C20" s="202"/>
      <c r="D20" s="202"/>
      <c r="E20" s="202"/>
      <c r="F20" s="202"/>
      <c r="G20" s="203"/>
      <c r="H20" s="223"/>
      <c r="J20" s="224"/>
    </row>
    <row r="21" spans="1:14" s="182" customFormat="1" ht="26.25" customHeight="1">
      <c r="A21" s="221"/>
      <c r="B21" s="222"/>
      <c r="C21" s="202"/>
      <c r="D21" s="222"/>
      <c r="E21" s="202"/>
      <c r="F21" s="202"/>
      <c r="G21" s="203"/>
    </row>
    <row r="22" spans="1:14" s="182" customFormat="1" ht="19.5" thickBot="1">
      <c r="A22" s="225"/>
      <c r="B22" s="226"/>
      <c r="C22" s="227"/>
      <c r="D22" s="227"/>
      <c r="E22" s="228"/>
      <c r="F22" s="228"/>
      <c r="G22" s="229"/>
    </row>
    <row r="23" spans="1:14" s="182" customFormat="1" ht="19.5" thickTop="1">
      <c r="A23" s="222"/>
      <c r="B23" s="222"/>
      <c r="C23" s="202"/>
      <c r="D23" s="202"/>
      <c r="E23" s="230"/>
      <c r="F23" s="230"/>
      <c r="G23" s="230"/>
    </row>
    <row r="24" spans="1:14" ht="15.75" thickBot="1">
      <c r="A24" s="231" t="s">
        <v>51</v>
      </c>
      <c r="B24" s="231"/>
      <c r="C24" s="231"/>
      <c r="D24" s="231"/>
      <c r="E24" s="231"/>
      <c r="F24" s="231"/>
      <c r="G24" s="231"/>
      <c r="H24" s="194"/>
    </row>
    <row r="25" spans="1:14" ht="24" thickTop="1">
      <c r="A25" s="232"/>
      <c r="B25" s="197"/>
      <c r="C25" s="198"/>
      <c r="D25" s="233" t="s">
        <v>310</v>
      </c>
      <c r="E25" s="198"/>
      <c r="F25" s="198"/>
      <c r="G25" s="199"/>
    </row>
    <row r="26" spans="1:14">
      <c r="A26" s="234" t="s">
        <v>311</v>
      </c>
      <c r="B26" s="202"/>
      <c r="C26" s="202"/>
      <c r="D26" s="202"/>
      <c r="E26" s="202"/>
      <c r="F26" s="202"/>
      <c r="G26" s="203"/>
    </row>
    <row r="27" spans="1:14" ht="25.5" customHeight="1">
      <c r="A27" s="235" t="s">
        <v>312</v>
      </c>
      <c r="B27" s="236"/>
      <c r="C27" s="202"/>
      <c r="D27" s="237" t="s">
        <v>307</v>
      </c>
      <c r="E27" s="202"/>
      <c r="F27" s="202"/>
      <c r="G27" s="203"/>
    </row>
    <row r="28" spans="1:14">
      <c r="A28" s="235"/>
      <c r="B28" s="202"/>
      <c r="C28" s="202"/>
      <c r="D28" s="202"/>
      <c r="E28" s="202"/>
      <c r="F28" s="202"/>
      <c r="G28" s="203"/>
    </row>
    <row r="29" spans="1:14" ht="23.25">
      <c r="A29" s="208"/>
      <c r="B29" s="202"/>
      <c r="C29" s="209"/>
      <c r="D29" s="210"/>
      <c r="E29" s="211"/>
      <c r="F29" s="211"/>
      <c r="G29" s="212"/>
    </row>
    <row r="30" spans="1:14" ht="15.75">
      <c r="A30" s="238"/>
      <c r="B30" s="202"/>
      <c r="C30" s="202"/>
      <c r="D30" s="239"/>
      <c r="E30" s="215"/>
      <c r="F30" s="215"/>
      <c r="G30" s="216"/>
    </row>
    <row r="31" spans="1:14">
      <c r="A31" s="240" t="s">
        <v>313</v>
      </c>
      <c r="B31" s="202"/>
      <c r="C31" s="205"/>
      <c r="D31" s="205"/>
      <c r="E31" s="202"/>
      <c r="F31" s="202"/>
      <c r="G31" s="203"/>
    </row>
    <row r="32" spans="1:14" ht="18.75">
      <c r="A32" s="241" t="s">
        <v>314</v>
      </c>
      <c r="B32" s="209"/>
      <c r="C32" s="202"/>
      <c r="D32" s="242" t="s">
        <v>315</v>
      </c>
      <c r="E32" s="202"/>
      <c r="F32" s="202"/>
      <c r="G32" s="203"/>
    </row>
    <row r="33" spans="1:10" ht="18.75">
      <c r="A33" s="241" t="s">
        <v>316</v>
      </c>
      <c r="B33" s="222"/>
      <c r="C33" s="202"/>
      <c r="D33" s="202"/>
      <c r="E33" s="202"/>
      <c r="F33" s="202"/>
      <c r="G33" s="203"/>
    </row>
    <row r="34" spans="1:10" ht="27" customHeight="1">
      <c r="A34" s="243" t="s">
        <v>317</v>
      </c>
      <c r="B34" s="222"/>
      <c r="C34" s="202"/>
      <c r="D34" s="244" t="s">
        <v>318</v>
      </c>
      <c r="E34" s="202"/>
      <c r="F34" s="202"/>
      <c r="G34" s="203"/>
    </row>
    <row r="35" spans="1:10" ht="19.5" thickBot="1">
      <c r="A35" s="245" t="s">
        <v>319</v>
      </c>
      <c r="B35" s="226"/>
      <c r="C35" s="227"/>
      <c r="D35" s="227"/>
      <c r="E35" s="228"/>
      <c r="F35" s="228"/>
      <c r="G35" s="229"/>
    </row>
    <row r="36" spans="1:10" ht="15.75" thickTop="1">
      <c r="A36" s="246"/>
      <c r="B36" s="247"/>
      <c r="C36" s="247"/>
      <c r="D36" s="247"/>
      <c r="E36" s="247"/>
      <c r="F36" s="247"/>
      <c r="G36" s="247"/>
    </row>
    <row r="37" spans="1:10" ht="15.75" thickBot="1"/>
    <row r="38" spans="1:10" ht="15.75" thickBot="1">
      <c r="B38" s="248"/>
      <c r="C38" s="249"/>
      <c r="D38" s="249"/>
      <c r="E38" s="249"/>
      <c r="F38" s="249"/>
      <c r="G38" s="249"/>
      <c r="H38" s="249"/>
      <c r="I38" s="249"/>
      <c r="J38" s="250"/>
    </row>
    <row r="39" spans="1:10">
      <c r="B39" s="251"/>
      <c r="C39" s="252" t="s">
        <v>320</v>
      </c>
      <c r="D39" s="253"/>
      <c r="E39" s="253"/>
      <c r="F39" s="254"/>
      <c r="G39" s="202"/>
      <c r="H39" s="255"/>
      <c r="I39" s="256"/>
      <c r="J39" s="257"/>
    </row>
    <row r="40" spans="1:10" ht="15.75" thickBot="1">
      <c r="B40" s="251"/>
      <c r="C40" s="258"/>
      <c r="D40" s="259"/>
      <c r="E40" s="259"/>
      <c r="F40" s="260"/>
      <c r="G40" s="202"/>
      <c r="H40" s="261"/>
      <c r="I40" s="262"/>
      <c r="J40" s="257"/>
    </row>
    <row r="41" spans="1:10">
      <c r="B41" s="251"/>
      <c r="C41" s="202"/>
      <c r="D41" s="202"/>
      <c r="E41" s="202"/>
      <c r="F41" s="202"/>
      <c r="G41" s="202"/>
      <c r="H41" s="261"/>
      <c r="I41" s="262"/>
      <c r="J41" s="257"/>
    </row>
    <row r="42" spans="1:10" ht="34.15" customHeight="1">
      <c r="B42" s="251"/>
      <c r="C42" s="202"/>
      <c r="D42" s="202"/>
      <c r="E42" s="202"/>
      <c r="F42" s="202"/>
      <c r="G42" s="202"/>
      <c r="H42" s="261"/>
      <c r="I42" s="262"/>
      <c r="J42" s="257"/>
    </row>
    <row r="43" spans="1:10" ht="18.75">
      <c r="B43" s="263"/>
      <c r="C43" s="222"/>
      <c r="D43" s="222"/>
      <c r="E43" s="222"/>
      <c r="F43" s="222"/>
      <c r="G43" s="222"/>
      <c r="H43" s="264"/>
      <c r="I43" s="265"/>
      <c r="J43" s="266"/>
    </row>
    <row r="44" spans="1:10" ht="18.75">
      <c r="B44" s="263"/>
      <c r="C44" s="222"/>
      <c r="D44" s="222"/>
      <c r="E44" s="222"/>
      <c r="F44" s="222"/>
      <c r="G44" s="222"/>
      <c r="H44" s="264"/>
      <c r="I44" s="265"/>
      <c r="J44" s="266"/>
    </row>
    <row r="45" spans="1:10" ht="18.75">
      <c r="B45" s="263"/>
      <c r="C45" s="222"/>
      <c r="D45" s="222"/>
      <c r="E45" s="222"/>
      <c r="F45" s="222"/>
      <c r="G45" s="222"/>
      <c r="H45" s="264"/>
      <c r="I45" s="265"/>
      <c r="J45" s="266"/>
    </row>
    <row r="46" spans="1:10">
      <c r="B46" s="251"/>
      <c r="C46" s="202"/>
      <c r="D46" s="202"/>
      <c r="E46" s="202"/>
      <c r="F46" s="202"/>
      <c r="G46" s="202"/>
      <c r="H46" s="261"/>
      <c r="I46" s="262"/>
      <c r="J46" s="257"/>
    </row>
    <row r="47" spans="1:10">
      <c r="B47" s="251"/>
      <c r="C47" s="202"/>
      <c r="D47" s="202"/>
      <c r="E47" s="202"/>
      <c r="F47" s="202"/>
      <c r="G47" s="202"/>
      <c r="H47" s="261"/>
      <c r="I47" s="262"/>
      <c r="J47" s="257"/>
    </row>
    <row r="48" spans="1:10">
      <c r="B48" s="251"/>
      <c r="C48" s="202"/>
      <c r="D48" s="202"/>
      <c r="E48" s="202"/>
      <c r="F48" s="202"/>
      <c r="G48" s="202"/>
      <c r="H48" s="261"/>
      <c r="I48" s="262"/>
      <c r="J48" s="257"/>
    </row>
    <row r="49" spans="2:10" ht="15.75" thickBot="1">
      <c r="B49" s="251"/>
      <c r="C49" s="202"/>
      <c r="D49" s="202"/>
      <c r="E49" s="202"/>
      <c r="F49" s="202"/>
      <c r="G49" s="202"/>
      <c r="H49" s="267"/>
      <c r="I49" s="268"/>
      <c r="J49" s="257"/>
    </row>
    <row r="50" spans="2:10" ht="76.900000000000006" customHeight="1">
      <c r="B50" s="251"/>
      <c r="C50" s="202"/>
      <c r="D50" s="202"/>
      <c r="E50" s="202"/>
      <c r="F50" s="202"/>
      <c r="G50" s="202"/>
      <c r="H50" s="202"/>
      <c r="I50" s="202"/>
      <c r="J50" s="257"/>
    </row>
    <row r="51" spans="2:10">
      <c r="B51" s="251"/>
      <c r="C51" s="202"/>
      <c r="D51" s="202"/>
      <c r="E51" s="202"/>
      <c r="F51" s="202"/>
      <c r="G51" s="202"/>
      <c r="H51" s="202"/>
      <c r="I51" s="202"/>
      <c r="J51" s="257"/>
    </row>
    <row r="52" spans="2:10">
      <c r="B52" s="251"/>
      <c r="C52" s="202"/>
      <c r="D52" s="202"/>
      <c r="E52" s="202"/>
      <c r="F52" s="202"/>
      <c r="G52" s="202"/>
      <c r="H52" s="202"/>
      <c r="I52" s="202"/>
      <c r="J52" s="257"/>
    </row>
    <row r="53" spans="2:10">
      <c r="B53" s="251"/>
      <c r="C53" s="202"/>
      <c r="D53" s="202"/>
      <c r="E53" s="202"/>
      <c r="F53" s="202"/>
      <c r="G53" s="202"/>
      <c r="H53" s="202"/>
      <c r="I53" s="202"/>
      <c r="J53" s="257"/>
    </row>
    <row r="54" spans="2:10" ht="15.75" thickBot="1">
      <c r="B54" s="269"/>
      <c r="C54" s="270"/>
      <c r="D54" s="270"/>
      <c r="E54" s="270"/>
      <c r="F54" s="270"/>
      <c r="G54" s="270"/>
      <c r="H54" s="270"/>
      <c r="I54" s="270"/>
      <c r="J54" s="271"/>
    </row>
    <row r="55" spans="2:10" ht="15.75" thickBot="1"/>
    <row r="56" spans="2:10" ht="15.75" thickBot="1">
      <c r="B56" s="248"/>
      <c r="C56" s="249"/>
      <c r="D56" s="249"/>
      <c r="E56" s="249"/>
      <c r="F56" s="249"/>
      <c r="G56" s="249"/>
      <c r="H56" s="249"/>
      <c r="I56" s="249"/>
      <c r="J56" s="250"/>
    </row>
    <row r="57" spans="2:10">
      <c r="B57" s="251"/>
      <c r="C57" s="272" t="s">
        <v>320</v>
      </c>
      <c r="D57" s="272"/>
      <c r="E57" s="272"/>
      <c r="F57" s="272"/>
      <c r="G57" s="202"/>
      <c r="H57" s="273"/>
      <c r="I57" s="274"/>
      <c r="J57" s="257"/>
    </row>
    <row r="58" spans="2:10">
      <c r="B58" s="251"/>
      <c r="C58" s="272"/>
      <c r="D58" s="272"/>
      <c r="E58" s="272"/>
      <c r="F58" s="272"/>
      <c r="G58" s="202"/>
      <c r="H58" s="275"/>
      <c r="I58" s="276"/>
      <c r="J58" s="257"/>
    </row>
    <row r="59" spans="2:10">
      <c r="B59" s="251"/>
      <c r="C59" s="202"/>
      <c r="D59" s="202"/>
      <c r="E59" s="202"/>
      <c r="F59" s="202"/>
      <c r="G59" s="202"/>
      <c r="H59" s="275"/>
      <c r="I59" s="276"/>
      <c r="J59" s="257"/>
    </row>
    <row r="60" spans="2:10">
      <c r="B60" s="251"/>
      <c r="C60" s="202"/>
      <c r="D60" s="202"/>
      <c r="E60" s="202"/>
      <c r="F60" s="202"/>
      <c r="G60" s="202"/>
      <c r="H60" s="275"/>
      <c r="I60" s="276"/>
      <c r="J60" s="257"/>
    </row>
    <row r="61" spans="2:10" ht="18.75">
      <c r="B61" s="263"/>
      <c r="C61" s="222"/>
      <c r="D61" s="222"/>
      <c r="E61" s="222"/>
      <c r="F61" s="222"/>
      <c r="G61" s="222"/>
      <c r="H61" s="277"/>
      <c r="I61" s="278"/>
      <c r="J61" s="266"/>
    </row>
    <row r="62" spans="2:10" ht="18.75">
      <c r="B62" s="263"/>
      <c r="C62" s="222"/>
      <c r="D62" s="222"/>
      <c r="E62" s="222"/>
      <c r="F62" s="222"/>
      <c r="G62" s="222"/>
      <c r="H62" s="277"/>
      <c r="I62" s="278"/>
      <c r="J62" s="266"/>
    </row>
    <row r="63" spans="2:10" ht="18.75">
      <c r="B63" s="263"/>
      <c r="C63" s="222"/>
      <c r="D63" s="222"/>
      <c r="E63" s="222"/>
      <c r="F63" s="222"/>
      <c r="G63" s="222"/>
      <c r="H63" s="277"/>
      <c r="I63" s="278"/>
      <c r="J63" s="266"/>
    </row>
    <row r="64" spans="2:10">
      <c r="B64" s="251"/>
      <c r="C64" s="202"/>
      <c r="D64" s="202"/>
      <c r="E64" s="202"/>
      <c r="F64" s="202"/>
      <c r="G64" s="202"/>
      <c r="H64" s="275"/>
      <c r="I64" s="276"/>
      <c r="J64" s="257"/>
    </row>
    <row r="65" spans="2:10">
      <c r="B65" s="251"/>
      <c r="C65" s="202"/>
      <c r="D65" s="202"/>
      <c r="E65" s="202"/>
      <c r="F65" s="202"/>
      <c r="G65" s="202"/>
      <c r="H65" s="275"/>
      <c r="I65" s="276"/>
      <c r="J65" s="257"/>
    </row>
    <row r="66" spans="2:10">
      <c r="B66" s="251"/>
      <c r="C66" s="202"/>
      <c r="D66" s="202"/>
      <c r="E66" s="202"/>
      <c r="F66" s="202"/>
      <c r="G66" s="202"/>
      <c r="H66" s="275"/>
      <c r="I66" s="276"/>
      <c r="J66" s="257"/>
    </row>
    <row r="67" spans="2:10" ht="15.75" thickBot="1">
      <c r="B67" s="251"/>
      <c r="C67" s="202"/>
      <c r="D67" s="202"/>
      <c r="E67" s="202"/>
      <c r="F67" s="202"/>
      <c r="G67" s="202"/>
      <c r="H67" s="279"/>
      <c r="I67" s="280"/>
      <c r="J67" s="257"/>
    </row>
    <row r="68" spans="2:10">
      <c r="B68" s="251"/>
      <c r="C68" s="202"/>
      <c r="D68" s="202"/>
      <c r="E68" s="202"/>
      <c r="F68" s="202"/>
      <c r="G68" s="202"/>
      <c r="H68" s="202"/>
      <c r="I68" s="202"/>
      <c r="J68" s="257"/>
    </row>
    <row r="69" spans="2:10">
      <c r="B69" s="251"/>
      <c r="C69" s="202"/>
      <c r="D69" s="202"/>
      <c r="E69" s="202"/>
      <c r="F69" s="202"/>
      <c r="G69" s="202"/>
      <c r="H69" s="202"/>
      <c r="I69" s="202"/>
      <c r="J69" s="257"/>
    </row>
    <row r="70" spans="2:10">
      <c r="B70" s="251"/>
      <c r="C70" s="202"/>
      <c r="D70" s="202"/>
      <c r="E70" s="202"/>
      <c r="F70" s="202"/>
      <c r="G70" s="202"/>
      <c r="H70" s="202"/>
      <c r="I70" s="202"/>
      <c r="J70" s="257"/>
    </row>
    <row r="71" spans="2:10">
      <c r="B71" s="251"/>
      <c r="C71" s="202"/>
      <c r="D71" s="202"/>
      <c r="E71" s="202"/>
      <c r="F71" s="202"/>
      <c r="G71" s="202"/>
      <c r="H71" s="202"/>
      <c r="I71" s="202"/>
      <c r="J71" s="257"/>
    </row>
    <row r="72" spans="2:10" ht="15.75" thickBot="1">
      <c r="B72" s="269"/>
      <c r="C72" s="270"/>
      <c r="D72" s="270"/>
      <c r="E72" s="270"/>
      <c r="F72" s="270"/>
      <c r="G72" s="270"/>
      <c r="H72" s="270"/>
      <c r="I72" s="270"/>
      <c r="J72" s="271"/>
    </row>
  </sheetData>
  <mergeCells count="7">
    <mergeCell ref="C57:F58"/>
    <mergeCell ref="A1:G1"/>
    <mergeCell ref="A11:G11"/>
    <mergeCell ref="D17:D19"/>
    <mergeCell ref="A24:G24"/>
    <mergeCell ref="A36:G36"/>
    <mergeCell ref="C39:F40"/>
  </mergeCells>
  <printOptions horizontalCentered="1"/>
  <pageMargins left="0.19685039370078741" right="0.19685039370078741" top="0.98425196850393704" bottom="0.19685039370078741" header="0.51181102362204722" footer="0.51181102362204722"/>
  <pageSetup paperSize="9" scale="95" orientation="portrait" blackAndWhite="1" horizontalDpi="4294967293" verticalDpi="4294967293" r:id="rId1"/>
  <headerFooter scaleWithDoc="0">
    <oddHeader>&amp;C&amp;20Excel cursus basis Excel&amp;R&amp;G</oddHeader>
    <oddFooter>&amp;L® computraining&amp;R&amp;D</oddFooter>
    <firstHeader>&amp;L&amp;P&amp;C&amp;24Basiscursus Excel 2010</firstHeader>
    <firstFooter>&amp;L® computraining&amp;R&amp;D</firstFooter>
  </headerFooter>
  <rowBreaks count="1" manualBreakCount="1">
    <brk id="40" max="7" man="1"/>
  </rowBreaks>
  <drawing r:id="rId2"/>
  <legacyDrawing r:id="rId3"/>
  <legacyDrawingHF r:id="rId4"/>
  <oleObjects>
    <mc:AlternateContent xmlns:mc="http://schemas.openxmlformats.org/markup-compatibility/2006">
      <mc:Choice Requires="x14">
        <oleObject progId="PBrush" shapeId="8193" r:id="rId5">
          <objectPr defaultSize="0" autoPict="0" r:id="rId6">
            <anchor moveWithCells="1" sizeWithCells="1">
              <from>
                <xdr:col>3</xdr:col>
                <xdr:colOff>66675</xdr:colOff>
                <xdr:row>9</xdr:row>
                <xdr:rowOff>38100</xdr:rowOff>
              </from>
              <to>
                <xdr:col>3</xdr:col>
                <xdr:colOff>66675</xdr:colOff>
                <xdr:row>9</xdr:row>
                <xdr:rowOff>38100</xdr:rowOff>
              </to>
            </anchor>
          </objectPr>
        </oleObject>
      </mc:Choice>
      <mc:Fallback>
        <oleObject progId="PBrush" shapeId="8193" r:id="rId5"/>
      </mc:Fallback>
    </mc:AlternateContent>
    <mc:AlternateContent xmlns:mc="http://schemas.openxmlformats.org/markup-compatibility/2006">
      <mc:Choice Requires="x14">
        <oleObject progId="PBrush" shapeId="8194" r:id="rId7">
          <objectPr defaultSize="0" autoPict="0" r:id="rId6">
            <anchor moveWithCells="1" sizeWithCells="1">
              <from>
                <xdr:col>3</xdr:col>
                <xdr:colOff>66675</xdr:colOff>
                <xdr:row>9</xdr:row>
                <xdr:rowOff>38100</xdr:rowOff>
              </from>
              <to>
                <xdr:col>3</xdr:col>
                <xdr:colOff>66675</xdr:colOff>
                <xdr:row>9</xdr:row>
                <xdr:rowOff>38100</xdr:rowOff>
              </to>
            </anchor>
          </objectPr>
        </oleObject>
      </mc:Choice>
      <mc:Fallback>
        <oleObject progId="PBrush" shapeId="8194"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zoomScaleSheetLayoutView="100" workbookViewId="0">
      <selection activeCell="N1" sqref="N1"/>
    </sheetView>
  </sheetViews>
  <sheetFormatPr defaultColWidth="9.140625" defaultRowHeight="15"/>
  <cols>
    <col min="1" max="1" width="3.140625" style="140" customWidth="1"/>
    <col min="2" max="3" width="9.140625" style="9"/>
    <col min="4" max="4" width="3" style="9" customWidth="1"/>
    <col min="5" max="6" width="9.140625" style="9"/>
    <col min="7" max="7" width="3" style="9" customWidth="1"/>
    <col min="8" max="9" width="9.85546875" style="9" customWidth="1"/>
    <col min="10" max="10" width="3" style="9" customWidth="1"/>
    <col min="11" max="11" width="9.140625" style="9"/>
    <col min="12" max="12" width="11.140625" style="131" bestFit="1" customWidth="1"/>
    <col min="13" max="13" width="23.7109375" style="131" customWidth="1"/>
    <col min="14" max="15" width="9.140625" style="9"/>
    <col min="16" max="16" width="12.42578125" style="9" bestFit="1" customWidth="1"/>
    <col min="17" max="16384" width="9.140625" style="9"/>
  </cols>
  <sheetData>
    <row r="1" spans="1:13" s="281" customFormat="1" ht="30.75" customHeight="1" thickBot="1">
      <c r="A1" s="13" t="s">
        <v>321</v>
      </c>
      <c r="B1" s="13"/>
      <c r="C1" s="13"/>
      <c r="D1" s="13"/>
      <c r="E1" s="13"/>
      <c r="F1" s="13"/>
      <c r="G1" s="13"/>
      <c r="H1" s="13"/>
      <c r="I1" s="13"/>
      <c r="J1" s="13"/>
      <c r="K1" s="13"/>
      <c r="L1" s="13"/>
      <c r="M1" s="13"/>
    </row>
    <row r="2" spans="1:13" s="281" customFormat="1" ht="21" customHeight="1" thickTop="1">
      <c r="A2" s="282" t="s">
        <v>322</v>
      </c>
      <c r="B2" s="283"/>
      <c r="C2" s="283"/>
      <c r="D2" s="283"/>
      <c r="E2" s="283"/>
      <c r="F2" s="283"/>
      <c r="G2" s="283"/>
      <c r="H2" s="283"/>
      <c r="I2" s="283"/>
      <c r="J2" s="283"/>
      <c r="K2" s="283"/>
      <c r="L2" s="283"/>
      <c r="M2" s="284"/>
    </row>
    <row r="3" spans="1:13" s="45" customFormat="1" ht="15.75">
      <c r="A3" s="45">
        <v>1</v>
      </c>
      <c r="B3" s="45" t="s">
        <v>323</v>
      </c>
      <c r="C3" s="44"/>
      <c r="D3" s="244"/>
      <c r="E3" s="44"/>
      <c r="F3" s="244"/>
      <c r="G3" s="44"/>
      <c r="K3" s="44"/>
    </row>
    <row r="4" spans="1:13" s="45" customFormat="1" ht="15.75">
      <c r="A4" s="45">
        <v>2</v>
      </c>
      <c r="B4" s="44" t="s">
        <v>324</v>
      </c>
      <c r="C4" s="44"/>
      <c r="D4" s="244"/>
      <c r="E4" s="44"/>
      <c r="F4" s="244"/>
      <c r="G4" s="44"/>
      <c r="K4" s="285"/>
    </row>
    <row r="5" spans="1:13" s="45" customFormat="1" ht="15.75">
      <c r="A5" s="45">
        <v>3</v>
      </c>
      <c r="B5" s="44" t="s">
        <v>325</v>
      </c>
      <c r="C5" s="44"/>
      <c r="D5" s="244"/>
      <c r="E5" s="44"/>
      <c r="F5" s="244"/>
      <c r="G5" s="44"/>
      <c r="K5" s="44"/>
    </row>
    <row r="6" spans="1:13" s="40" customFormat="1" ht="15.75">
      <c r="A6" s="40">
        <v>4</v>
      </c>
      <c r="B6" s="45" t="s">
        <v>326</v>
      </c>
      <c r="C6" s="286"/>
      <c r="D6" s="286"/>
      <c r="E6" s="287"/>
      <c r="F6" s="286"/>
      <c r="G6" s="244"/>
      <c r="H6" s="286"/>
      <c r="I6" s="286"/>
      <c r="J6" s="286"/>
      <c r="K6" s="286"/>
    </row>
    <row r="7" spans="1:13" s="45" customFormat="1" ht="15.75">
      <c r="F7" s="288"/>
      <c r="J7" s="289"/>
    </row>
    <row r="8" spans="1:13" s="45" customFormat="1" ht="15.75">
      <c r="B8" s="45" t="s">
        <v>327</v>
      </c>
      <c r="F8" s="288"/>
      <c r="H8" s="289"/>
      <c r="I8" s="289"/>
      <c r="J8" s="289"/>
    </row>
    <row r="9" spans="1:13" s="45" customFormat="1" ht="15.75">
      <c r="F9" s="288"/>
      <c r="H9" s="289"/>
      <c r="I9" s="289"/>
      <c r="J9" s="289"/>
    </row>
    <row r="10" spans="1:13" s="45" customFormat="1" ht="16.5" thickBot="1">
      <c r="B10" s="290" t="s">
        <v>58</v>
      </c>
      <c r="C10" s="290"/>
      <c r="D10" s="290"/>
      <c r="E10" s="290"/>
      <c r="F10" s="290"/>
      <c r="H10" s="291" t="s">
        <v>51</v>
      </c>
      <c r="I10" s="291"/>
      <c r="J10" s="291"/>
      <c r="K10" s="291"/>
      <c r="L10" s="291"/>
    </row>
    <row r="11" spans="1:13" s="45" customFormat="1" ht="16.5" thickTop="1">
      <c r="B11" s="292"/>
      <c r="C11" s="293"/>
      <c r="D11" s="186"/>
      <c r="E11" s="294"/>
      <c r="F11" s="295"/>
      <c r="H11" s="296"/>
      <c r="I11" s="297"/>
      <c r="J11" s="289"/>
      <c r="K11" s="296"/>
      <c r="L11" s="297"/>
    </row>
    <row r="12" spans="1:13" s="45" customFormat="1" ht="15.75">
      <c r="B12" s="298"/>
      <c r="C12" s="299"/>
      <c r="E12" s="300"/>
      <c r="F12" s="301"/>
      <c r="H12" s="302"/>
      <c r="I12" s="303"/>
      <c r="J12" s="289"/>
      <c r="K12" s="302"/>
      <c r="L12" s="303"/>
    </row>
    <row r="13" spans="1:13" s="45" customFormat="1" ht="16.5" thickBot="1">
      <c r="B13" s="304"/>
      <c r="C13" s="305"/>
      <c r="E13" s="306"/>
      <c r="F13" s="307"/>
      <c r="H13" s="308"/>
      <c r="I13" s="309"/>
      <c r="J13" s="289"/>
      <c r="K13" s="308"/>
      <c r="L13" s="309"/>
    </row>
    <row r="14" spans="1:13" s="45" customFormat="1" ht="17.25" thickTop="1" thickBot="1">
      <c r="H14" s="289"/>
      <c r="I14" s="289"/>
      <c r="J14" s="289"/>
    </row>
    <row r="15" spans="1:13" s="45" customFormat="1" ht="16.5" thickTop="1">
      <c r="B15" s="310"/>
      <c r="C15" s="310"/>
      <c r="D15" s="40"/>
      <c r="E15" s="311"/>
      <c r="F15" s="312"/>
      <c r="H15" s="296"/>
      <c r="I15" s="297"/>
      <c r="J15" s="289"/>
      <c r="K15" s="296"/>
      <c r="L15" s="297"/>
    </row>
    <row r="16" spans="1:13" s="45" customFormat="1" ht="16.5" thickBot="1">
      <c r="B16" s="313"/>
      <c r="C16" s="313"/>
      <c r="E16" s="314"/>
      <c r="F16" s="315"/>
      <c r="H16" s="302"/>
      <c r="I16" s="303"/>
      <c r="J16" s="289"/>
      <c r="K16" s="302"/>
      <c r="L16" s="303"/>
    </row>
    <row r="17" spans="1:13" s="45" customFormat="1" ht="17.25" thickTop="1" thickBot="1">
      <c r="B17" s="316"/>
      <c r="C17" s="316"/>
      <c r="E17" s="317"/>
      <c r="F17" s="318"/>
      <c r="H17" s="308"/>
      <c r="I17" s="309"/>
      <c r="K17" s="308"/>
      <c r="L17" s="309"/>
    </row>
    <row r="18" spans="1:13" s="45" customFormat="1" ht="16.5" thickTop="1">
      <c r="B18" s="286"/>
      <c r="C18" s="286"/>
      <c r="E18" s="286"/>
      <c r="F18" s="286"/>
      <c r="H18" s="319"/>
      <c r="I18" s="319"/>
      <c r="K18" s="319"/>
      <c r="L18" s="319"/>
    </row>
    <row r="19" spans="1:13" s="281" customFormat="1" ht="21" customHeight="1">
      <c r="A19" s="282" t="s">
        <v>328</v>
      </c>
      <c r="B19" s="283"/>
      <c r="C19" s="283"/>
      <c r="D19" s="283"/>
      <c r="E19" s="283"/>
      <c r="F19" s="283"/>
      <c r="G19" s="283"/>
      <c r="H19" s="283"/>
      <c r="I19" s="283"/>
      <c r="J19" s="283"/>
      <c r="K19" s="283"/>
      <c r="L19" s="283"/>
      <c r="M19" s="284"/>
    </row>
    <row r="20" spans="1:13" s="45" customFormat="1" ht="15.75">
      <c r="A20" s="45">
        <v>1</v>
      </c>
      <c r="B20" s="45" t="s">
        <v>329</v>
      </c>
      <c r="C20" s="44"/>
      <c r="D20" s="244"/>
      <c r="E20" s="44"/>
      <c r="F20" s="244"/>
      <c r="G20" s="44"/>
      <c r="K20" s="44"/>
    </row>
    <row r="21" spans="1:13" s="45" customFormat="1" ht="15.75">
      <c r="A21" s="45">
        <v>2</v>
      </c>
      <c r="B21" s="44" t="s">
        <v>330</v>
      </c>
      <c r="C21" s="44"/>
      <c r="D21" s="244"/>
      <c r="E21" s="44"/>
      <c r="F21" s="244"/>
      <c r="G21" s="44"/>
      <c r="K21" s="44"/>
    </row>
    <row r="22" spans="1:13" s="45" customFormat="1" ht="15.75">
      <c r="A22" s="45">
        <v>3</v>
      </c>
      <c r="B22" s="44" t="s">
        <v>331</v>
      </c>
      <c r="C22" s="44"/>
      <c r="D22" s="244"/>
      <c r="E22" s="44"/>
      <c r="F22" s="244"/>
      <c r="G22" s="44"/>
      <c r="K22" s="44"/>
    </row>
    <row r="23" spans="1:13" s="40" customFormat="1" ht="15.75">
      <c r="A23" s="40">
        <v>4</v>
      </c>
      <c r="B23" s="45" t="s">
        <v>332</v>
      </c>
      <c r="C23" s="286"/>
      <c r="D23" s="286"/>
      <c r="E23" s="287"/>
      <c r="F23" s="286"/>
      <c r="G23" s="244"/>
      <c r="H23" s="286"/>
      <c r="I23" s="286"/>
      <c r="J23" s="286"/>
      <c r="K23" s="286"/>
    </row>
    <row r="24" spans="1:13" s="45" customFormat="1" ht="16.5" thickBot="1">
      <c r="B24" s="286"/>
      <c r="C24" s="286"/>
      <c r="E24" s="286"/>
      <c r="F24" s="286"/>
      <c r="H24" s="319"/>
      <c r="I24" s="319"/>
      <c r="K24" s="319"/>
      <c r="L24" s="319"/>
    </row>
    <row r="25" spans="1:13" ht="16.5" thickTop="1" thickBot="1">
      <c r="A25" s="9"/>
      <c r="C25" s="320" t="s">
        <v>51</v>
      </c>
      <c r="D25" s="320"/>
      <c r="E25" s="320"/>
      <c r="F25" s="320"/>
      <c r="G25" s="320"/>
      <c r="H25" s="320"/>
      <c r="I25" s="320"/>
      <c r="J25" s="320"/>
      <c r="K25" s="320"/>
      <c r="L25" s="320"/>
      <c r="M25" s="9"/>
    </row>
    <row r="26" spans="1:13" ht="27.75" thickTop="1" thickBot="1">
      <c r="A26" s="9"/>
      <c r="C26" s="321" t="s">
        <v>333</v>
      </c>
      <c r="D26" s="322"/>
      <c r="E26" s="322"/>
      <c r="F26" s="322"/>
      <c r="G26" s="322"/>
      <c r="H26" s="322"/>
      <c r="I26" s="322"/>
      <c r="J26" s="322"/>
      <c r="K26" s="322"/>
      <c r="L26" s="323"/>
      <c r="M26" s="7"/>
    </row>
    <row r="27" spans="1:13" ht="12.95" customHeight="1">
      <c r="A27" s="9"/>
      <c r="C27" s="324"/>
      <c r="D27" s="325"/>
      <c r="E27" s="326"/>
      <c r="F27" s="327"/>
      <c r="G27" s="327"/>
      <c r="H27" s="328"/>
      <c r="I27" s="328"/>
      <c r="J27" s="328"/>
      <c r="K27" s="325"/>
      <c r="L27" s="329"/>
      <c r="M27" s="9"/>
    </row>
    <row r="28" spans="1:13" ht="16.5" customHeight="1" thickBot="1">
      <c r="A28" s="9"/>
      <c r="C28" s="330" t="s">
        <v>334</v>
      </c>
      <c r="D28" s="331" t="s">
        <v>335</v>
      </c>
      <c r="E28" s="332" t="s">
        <v>75</v>
      </c>
      <c r="F28" s="333" t="s">
        <v>336</v>
      </c>
      <c r="G28" s="184" t="s">
        <v>337</v>
      </c>
      <c r="H28" s="334" t="s">
        <v>338</v>
      </c>
      <c r="I28" s="184" t="s">
        <v>339</v>
      </c>
      <c r="J28" s="184" t="s">
        <v>340</v>
      </c>
      <c r="K28" s="331" t="s">
        <v>79</v>
      </c>
      <c r="L28" s="335" t="s">
        <v>341</v>
      </c>
      <c r="M28" s="9"/>
    </row>
    <row r="29" spans="1:13" ht="12.95" customHeight="1" thickTop="1">
      <c r="A29" s="9"/>
      <c r="C29" s="336"/>
      <c r="D29" s="337"/>
      <c r="E29" s="338"/>
      <c r="F29" s="339"/>
      <c r="G29" s="340"/>
      <c r="H29" s="337"/>
      <c r="I29" s="337"/>
      <c r="J29" s="337"/>
      <c r="K29" s="338"/>
      <c r="L29" s="341"/>
      <c r="M29" s="9"/>
    </row>
    <row r="30" spans="1:13" ht="12.95" customHeight="1">
      <c r="A30" s="9"/>
      <c r="C30" s="342"/>
      <c r="D30" s="343"/>
      <c r="E30" s="189"/>
      <c r="F30" s="344"/>
      <c r="G30" s="189"/>
      <c r="H30" s="343"/>
      <c r="I30" s="343"/>
      <c r="J30" s="343"/>
      <c r="K30" s="189"/>
      <c r="L30" s="345"/>
      <c r="M30" s="9"/>
    </row>
    <row r="31" spans="1:13" ht="12.95" customHeight="1">
      <c r="A31" s="9"/>
      <c r="C31" s="342"/>
      <c r="D31" s="343"/>
      <c r="E31" s="189"/>
      <c r="F31" s="344"/>
      <c r="G31" s="189"/>
      <c r="H31" s="343"/>
      <c r="I31" s="343"/>
      <c r="J31" s="343"/>
      <c r="K31" s="189"/>
      <c r="L31" s="346"/>
      <c r="M31" s="9"/>
    </row>
    <row r="32" spans="1:13" ht="12.95" customHeight="1">
      <c r="A32" s="9"/>
      <c r="C32" s="342"/>
      <c r="D32" s="343"/>
      <c r="E32" s="189"/>
      <c r="F32" s="344"/>
      <c r="G32" s="189"/>
      <c r="H32" s="343"/>
      <c r="I32" s="343"/>
      <c r="J32" s="343"/>
      <c r="K32" s="189"/>
      <c r="L32" s="345"/>
      <c r="M32" s="9"/>
    </row>
    <row r="33" spans="1:13" ht="12.95" customHeight="1">
      <c r="A33" s="9"/>
      <c r="C33" s="342"/>
      <c r="D33" s="343"/>
      <c r="E33" s="189"/>
      <c r="F33" s="344"/>
      <c r="G33" s="189"/>
      <c r="H33" s="343"/>
      <c r="I33" s="343"/>
      <c r="J33" s="343"/>
      <c r="K33" s="189"/>
      <c r="L33" s="345"/>
      <c r="M33" s="9"/>
    </row>
    <row r="34" spans="1:13" ht="12.95" customHeight="1">
      <c r="A34" s="9"/>
      <c r="C34" s="342"/>
      <c r="D34" s="343"/>
      <c r="E34" s="189"/>
      <c r="F34" s="344"/>
      <c r="G34" s="189"/>
      <c r="H34" s="343"/>
      <c r="I34" s="343"/>
      <c r="J34" s="343"/>
      <c r="K34" s="189"/>
      <c r="L34" s="346"/>
      <c r="M34" s="9"/>
    </row>
    <row r="35" spans="1:13" ht="12.95" customHeight="1">
      <c r="A35" s="9"/>
      <c r="C35" s="342"/>
      <c r="D35" s="343"/>
      <c r="E35" s="189"/>
      <c r="F35" s="344"/>
      <c r="G35" s="189"/>
      <c r="H35" s="343"/>
      <c r="I35" s="343"/>
      <c r="J35" s="343"/>
      <c r="K35" s="189"/>
      <c r="L35" s="345"/>
      <c r="M35" s="9"/>
    </row>
    <row r="36" spans="1:13" ht="12.95" customHeight="1">
      <c r="A36" s="9"/>
      <c r="C36" s="342"/>
      <c r="D36" s="343"/>
      <c r="E36" s="189"/>
      <c r="F36" s="344"/>
      <c r="G36" s="189"/>
      <c r="H36" s="343"/>
      <c r="I36" s="343"/>
      <c r="J36" s="343"/>
      <c r="K36" s="189"/>
      <c r="L36" s="345"/>
      <c r="M36" s="9"/>
    </row>
    <row r="37" spans="1:13" ht="12.95" customHeight="1">
      <c r="C37" s="342"/>
      <c r="D37" s="343"/>
      <c r="E37" s="189"/>
      <c r="F37" s="344"/>
      <c r="G37" s="189"/>
      <c r="H37" s="343"/>
      <c r="I37" s="343"/>
      <c r="J37" s="343"/>
      <c r="K37" s="189"/>
      <c r="L37" s="346"/>
    </row>
    <row r="38" spans="1:13" ht="12.95" customHeight="1">
      <c r="C38" s="342"/>
      <c r="D38" s="343"/>
      <c r="E38" s="189"/>
      <c r="F38" s="344"/>
      <c r="G38" s="189"/>
      <c r="H38" s="343"/>
      <c r="I38" s="343"/>
      <c r="J38" s="343"/>
      <c r="K38" s="189"/>
      <c r="L38" s="347"/>
    </row>
    <row r="39" spans="1:13" ht="12.95" customHeight="1">
      <c r="C39" s="348"/>
      <c r="D39" s="349"/>
      <c r="E39" s="350"/>
      <c r="F39" s="344"/>
      <c r="G39" s="189"/>
      <c r="H39" s="343"/>
      <c r="I39" s="343"/>
      <c r="J39" s="343"/>
      <c r="K39" s="189"/>
      <c r="L39" s="202"/>
    </row>
    <row r="40" spans="1:13" ht="12.95" customHeight="1">
      <c r="C40" s="348"/>
      <c r="D40" s="351"/>
      <c r="E40" s="352"/>
      <c r="F40" s="344"/>
      <c r="G40" s="189"/>
      <c r="H40" s="343"/>
      <c r="I40" s="343"/>
      <c r="J40" s="343"/>
      <c r="K40" s="189"/>
      <c r="L40" s="189"/>
    </row>
    <row r="41" spans="1:13" ht="12.95" customHeight="1">
      <c r="C41" s="348"/>
      <c r="D41" s="351"/>
      <c r="E41" s="352"/>
      <c r="F41" s="344"/>
      <c r="G41" s="189"/>
      <c r="H41" s="343"/>
      <c r="I41" s="343"/>
      <c r="J41" s="343"/>
      <c r="K41" s="189"/>
      <c r="L41" s="189"/>
    </row>
    <row r="42" spans="1:13" ht="12.95" customHeight="1" thickBot="1">
      <c r="C42" s="353"/>
      <c r="D42" s="354"/>
      <c r="E42" s="355"/>
      <c r="F42" s="356"/>
      <c r="G42" s="357"/>
      <c r="H42" s="358"/>
      <c r="I42" s="358"/>
      <c r="J42" s="358"/>
      <c r="K42" s="357"/>
      <c r="L42" s="359"/>
    </row>
    <row r="43" spans="1:13" ht="12.95" customHeight="1" thickBot="1"/>
    <row r="44" spans="1:13" ht="15.95" customHeight="1" thickTop="1" thickBot="1">
      <c r="A44" s="9"/>
      <c r="C44" s="320" t="s">
        <v>58</v>
      </c>
      <c r="D44" s="320"/>
      <c r="E44" s="320"/>
      <c r="F44" s="320"/>
      <c r="G44" s="320"/>
      <c r="H44" s="320"/>
      <c r="I44" s="320"/>
      <c r="J44" s="320"/>
      <c r="K44" s="320"/>
      <c r="L44" s="320"/>
      <c r="M44" s="9"/>
    </row>
    <row r="45" spans="1:13" ht="22.5" customHeight="1" thickTop="1" thickBot="1">
      <c r="C45" s="360" t="s">
        <v>333</v>
      </c>
      <c r="D45" s="361"/>
      <c r="E45" s="361"/>
      <c r="F45" s="361"/>
      <c r="G45" s="361"/>
      <c r="H45" s="361"/>
      <c r="I45" s="361"/>
      <c r="J45" s="361"/>
      <c r="K45" s="361"/>
      <c r="L45" s="362"/>
    </row>
    <row r="46" spans="1:13" ht="12.95" customHeight="1">
      <c r="C46" s="363"/>
      <c r="D46" s="364"/>
      <c r="E46" s="365"/>
      <c r="F46" s="366"/>
      <c r="G46" s="365"/>
      <c r="H46" s="367"/>
      <c r="I46" s="367"/>
      <c r="J46" s="367"/>
      <c r="K46" s="368"/>
      <c r="L46" s="369"/>
    </row>
    <row r="47" spans="1:13" ht="17.25" customHeight="1" thickBot="1">
      <c r="A47" s="9"/>
      <c r="C47" s="370" t="s">
        <v>334</v>
      </c>
      <c r="D47" s="371" t="s">
        <v>335</v>
      </c>
      <c r="E47" s="372" t="s">
        <v>75</v>
      </c>
      <c r="F47" s="373" t="s">
        <v>336</v>
      </c>
      <c r="G47" s="374" t="s">
        <v>337</v>
      </c>
      <c r="H47" s="375" t="s">
        <v>338</v>
      </c>
      <c r="I47" s="375" t="s">
        <v>339</v>
      </c>
      <c r="J47" s="375" t="s">
        <v>340</v>
      </c>
      <c r="K47" s="371" t="s">
        <v>79</v>
      </c>
      <c r="L47" s="376" t="s">
        <v>341</v>
      </c>
      <c r="M47" s="9"/>
    </row>
    <row r="48" spans="1:13" ht="12.95" customHeight="1" thickTop="1">
      <c r="C48" s="377"/>
      <c r="D48" s="378"/>
      <c r="E48" s="379"/>
      <c r="F48" s="380"/>
      <c r="G48" s="379"/>
      <c r="H48" s="378"/>
      <c r="I48" s="378"/>
      <c r="J48" s="378"/>
      <c r="K48" s="379"/>
      <c r="L48" s="381"/>
    </row>
    <row r="49" spans="3:12" ht="12.95" customHeight="1">
      <c r="C49" s="382"/>
      <c r="D49" s="383"/>
      <c r="E49" s="384"/>
      <c r="F49" s="385"/>
      <c r="G49" s="384"/>
      <c r="H49" s="383"/>
      <c r="I49" s="383"/>
      <c r="J49" s="383"/>
      <c r="K49" s="384"/>
      <c r="L49" s="386"/>
    </row>
    <row r="50" spans="3:12" ht="12.95" customHeight="1">
      <c r="C50" s="382"/>
      <c r="D50" s="383"/>
      <c r="E50" s="384"/>
      <c r="F50" s="385"/>
      <c r="G50" s="384"/>
      <c r="H50" s="383"/>
      <c r="I50" s="383"/>
      <c r="J50" s="383"/>
      <c r="K50" s="384"/>
      <c r="L50" s="386"/>
    </row>
    <row r="51" spans="3:12" ht="12.95" customHeight="1" thickBot="1">
      <c r="C51" s="387"/>
      <c r="D51" s="388"/>
      <c r="E51" s="389"/>
      <c r="F51" s="390"/>
      <c r="G51" s="389"/>
      <c r="H51" s="388"/>
      <c r="I51" s="388"/>
      <c r="J51" s="388"/>
      <c r="K51" s="389"/>
      <c r="L51" s="391"/>
    </row>
    <row r="52" spans="3:12" ht="12.95" customHeight="1" thickBot="1">
      <c r="C52" s="392"/>
      <c r="D52" s="393"/>
      <c r="E52" s="393"/>
      <c r="F52" s="394"/>
      <c r="G52" s="393"/>
      <c r="H52" s="395"/>
      <c r="I52" s="395"/>
      <c r="J52" s="395"/>
      <c r="K52" s="393"/>
      <c r="L52" s="396"/>
    </row>
    <row r="53" spans="3:12" ht="12.95" customHeight="1" thickTop="1">
      <c r="C53" s="397"/>
      <c r="D53" s="398"/>
      <c r="E53" s="399"/>
      <c r="F53" s="400"/>
      <c r="G53" s="399"/>
      <c r="H53" s="398"/>
      <c r="I53" s="398"/>
      <c r="J53" s="398"/>
      <c r="K53" s="399"/>
      <c r="L53" s="401"/>
    </row>
    <row r="54" spans="3:12" ht="12.95" customHeight="1">
      <c r="C54" s="382"/>
      <c r="D54" s="383"/>
      <c r="E54" s="384"/>
      <c r="F54" s="385"/>
      <c r="G54" s="384"/>
      <c r="H54" s="383"/>
      <c r="I54" s="383"/>
      <c r="J54" s="383"/>
      <c r="K54" s="384"/>
      <c r="L54" s="386"/>
    </row>
    <row r="55" spans="3:12" ht="12.95" customHeight="1">
      <c r="C55" s="382"/>
      <c r="D55" s="383"/>
      <c r="E55" s="384"/>
      <c r="F55" s="385"/>
      <c r="G55" s="384"/>
      <c r="H55" s="383"/>
      <c r="I55" s="383"/>
      <c r="J55" s="383"/>
      <c r="K55" s="384"/>
      <c r="L55" s="386"/>
    </row>
    <row r="56" spans="3:12" ht="12.95" customHeight="1" thickBot="1">
      <c r="C56" s="382"/>
      <c r="D56" s="383"/>
      <c r="E56" s="384"/>
      <c r="F56" s="385"/>
      <c r="G56" s="384"/>
      <c r="H56" s="383"/>
      <c r="I56" s="383"/>
      <c r="J56" s="383"/>
      <c r="K56" s="384"/>
      <c r="L56" s="386"/>
    </row>
    <row r="57" spans="3:12" ht="12.95" customHeight="1" thickBot="1">
      <c r="C57" s="392"/>
      <c r="D57" s="393"/>
      <c r="E57" s="393"/>
      <c r="F57" s="394"/>
      <c r="G57" s="393"/>
      <c r="H57" s="395"/>
      <c r="I57" s="395"/>
      <c r="J57" s="395"/>
      <c r="K57" s="393"/>
      <c r="L57" s="396"/>
    </row>
    <row r="58" spans="3:12" ht="12.95" customHeight="1" thickTop="1">
      <c r="C58" s="382"/>
      <c r="D58" s="383"/>
      <c r="E58" s="384"/>
      <c r="F58" s="385"/>
      <c r="G58" s="384"/>
      <c r="H58" s="383"/>
      <c r="I58" s="383"/>
      <c r="J58" s="383"/>
      <c r="K58" s="384"/>
      <c r="L58" s="386"/>
    </row>
    <row r="59" spans="3:12" ht="12.95" customHeight="1">
      <c r="C59" s="382"/>
      <c r="D59" s="383"/>
      <c r="E59" s="384"/>
      <c r="F59" s="385"/>
      <c r="G59" s="384"/>
      <c r="H59" s="383"/>
      <c r="I59" s="383"/>
      <c r="J59" s="383"/>
      <c r="K59" s="384"/>
      <c r="L59" s="386"/>
    </row>
    <row r="60" spans="3:12" ht="12.95" customHeight="1">
      <c r="C60" s="382"/>
      <c r="D60" s="383"/>
      <c r="E60" s="384"/>
      <c r="F60" s="385"/>
      <c r="G60" s="384"/>
      <c r="H60" s="383"/>
      <c r="I60" s="383"/>
      <c r="J60" s="383"/>
      <c r="K60" s="384"/>
      <c r="L60" s="386"/>
    </row>
    <row r="61" spans="3:12" ht="12.95" customHeight="1" thickBot="1">
      <c r="C61" s="387"/>
      <c r="D61" s="388"/>
      <c r="E61" s="389"/>
      <c r="F61" s="390"/>
      <c r="G61" s="389"/>
      <c r="H61" s="388"/>
      <c r="I61" s="388"/>
      <c r="J61" s="388"/>
      <c r="K61" s="389"/>
      <c r="L61" s="391"/>
    </row>
    <row r="62" spans="3:12" ht="12.95" customHeight="1"/>
  </sheetData>
  <mergeCells count="7">
    <mergeCell ref="C45:L45"/>
    <mergeCell ref="A1:M1"/>
    <mergeCell ref="B10:F10"/>
    <mergeCell ref="H10:L10"/>
    <mergeCell ref="C25:L25"/>
    <mergeCell ref="C26:L26"/>
    <mergeCell ref="C44:L44"/>
  </mergeCells>
  <printOptions horizontalCentered="1"/>
  <pageMargins left="0.19685039370078741" right="0.19685039370078741" top="0.98425196850393704" bottom="0.78740157480314965" header="0.51181102362204722" footer="0.51181102362204722"/>
  <pageSetup paperSize="9" scale="79" orientation="portrait" blackAndWhite="1" horizontalDpi="4294967293" verticalDpi="4294967293" r:id="rId1"/>
  <headerFooter scaleWithDoc="0">
    <oddHeader>&amp;C&amp;20Basiscursus Excel&amp;R&amp;G</oddHeader>
    <oddFooter>&amp;L® computraining&amp;R&amp;D</oddFooter>
    <firstHeader>&amp;L&amp;P&amp;C&amp;24Basiscursus Excel 2010</firstHeader>
    <firstFooter>&amp;L® computraining&amp;R&amp;D</firstFooter>
  </headerFooter>
  <rowBreaks count="1" manualBreakCount="1">
    <brk id="61" max="12"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27</vt:i4>
      </vt:variant>
      <vt:variant>
        <vt:lpstr>Benoemde bereiken</vt:lpstr>
      </vt:variant>
      <vt:variant>
        <vt:i4>10</vt:i4>
      </vt:variant>
    </vt:vector>
  </HeadingPairs>
  <TitlesOfParts>
    <vt:vector size="37" baseType="lpstr">
      <vt:lpstr>Inhoudsopgave Excel basis</vt:lpstr>
      <vt:lpstr>Opdr.1 Rekenen in Excel</vt:lpstr>
      <vt:lpstr>Opdr. 2 Het scherm en Lint</vt:lpstr>
      <vt:lpstr>Opdr 3 Celeigenschappen</vt:lpstr>
      <vt:lpstr>Opdr. 4 Printen in Excel</vt:lpstr>
      <vt:lpstr>Opdr. 5 Kolommen en vulgreep</vt:lpstr>
      <vt:lpstr>Opdr. 6 Sorteren en Filteren</vt:lpstr>
      <vt:lpstr>Opdr. 7 Tekst Basisoefeningen</vt:lpstr>
      <vt:lpstr>Opdr. 8 Randen en Opmaak</vt:lpstr>
      <vt:lpstr>Opdr. 9 Formules invoeren</vt:lpstr>
      <vt:lpstr>Opdr. 10 Tabel en Opmaak </vt:lpstr>
      <vt:lpstr>Opdr 11 Diverse Formules </vt:lpstr>
      <vt:lpstr>12 Formules in meerdere bladen</vt:lpstr>
      <vt:lpstr>Opdr 13 Absoluut en relatief</vt:lpstr>
      <vt:lpstr>Opdr. 14 Functie Som</vt:lpstr>
      <vt:lpstr>Opdr. 15 Statistiche functie</vt:lpstr>
      <vt:lpstr>Opdr. 16 Financieele functies </vt:lpstr>
      <vt:lpstr>Opdr 17 Logische functies ALS</vt:lpstr>
      <vt:lpstr>Opdr. 18 Grafiek invoegen</vt:lpstr>
      <vt:lpstr>Opdr. 19 Validatie lijst </vt:lpstr>
      <vt:lpstr>Opdr 20 Subtotalen</vt:lpstr>
      <vt:lpstr>Opdr 21 Beveiligen &amp; verbergen </vt:lpstr>
      <vt:lpstr>Basis toets</vt:lpstr>
      <vt:lpstr>1e kwt</vt:lpstr>
      <vt:lpstr>2e kwt</vt:lpstr>
      <vt:lpstr>3e kwt</vt:lpstr>
      <vt:lpstr>4e kwt</vt:lpstr>
      <vt:lpstr>'Basis toets'!Afdrukbereik</vt:lpstr>
      <vt:lpstr>'Inhoudsopgave Excel basis'!Afdrukbereik</vt:lpstr>
      <vt:lpstr>'Opdr 17 Logische functies ALS'!Afdrukbereik</vt:lpstr>
      <vt:lpstr>'Opdr 20 Subtotalen'!Afdrukbereik</vt:lpstr>
      <vt:lpstr>'Opdr 21 Beveiligen &amp; verbergen '!Afdrukbereik</vt:lpstr>
      <vt:lpstr>'Opdr. 14 Functie Som'!Afdrukbereik</vt:lpstr>
      <vt:lpstr>'Opdr. 15 Statistiche functie'!Afdrukbereik</vt:lpstr>
      <vt:lpstr>'Opdr. 16 Financieele functies '!Afdrukbereik</vt:lpstr>
      <vt:lpstr>'Opdr. 18 Grafiek invoegen'!Afdrukbereik</vt:lpstr>
      <vt:lpstr>'Opdr. 19 Validatie lijst '!Afdrukbereik</vt:lpstr>
    </vt:vector>
  </TitlesOfParts>
  <Company>Den Spike Unattendeds © 2015</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Computraining</dc:creator>
  <cp:lastModifiedBy>Computraining</cp:lastModifiedBy>
  <cp:lastPrinted>2017-04-03T14:55:16Z</cp:lastPrinted>
  <dcterms:created xsi:type="dcterms:W3CDTF">2017-04-03T14:52:12Z</dcterms:created>
  <dcterms:modified xsi:type="dcterms:W3CDTF">2017-04-25T11:57:35Z</dcterms:modified>
</cp:coreProperties>
</file>