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9510"/>
  </bookViews>
  <sheets>
    <sheet name="HORZ.ZOEKEN &amp; Tranponeren" sheetId="20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'HORZ.ZOEKEN &amp; Tranponeren'!$A$1:$L$59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0" l="1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C27" i="20"/>
  <c r="C15" i="20" l="1"/>
  <c r="F46" i="20" l="1"/>
  <c r="E46" i="20"/>
  <c r="D46" i="20"/>
  <c r="C46" i="20"/>
  <c r="F15" i="20"/>
  <c r="E15" i="20"/>
  <c r="D15" i="20"/>
</calcChain>
</file>

<file path=xl/sharedStrings.xml><?xml version="1.0" encoding="utf-8"?>
<sst xmlns="http://schemas.openxmlformats.org/spreadsheetml/2006/main" count="181" uniqueCount="82">
  <si>
    <t>Naam</t>
  </si>
  <si>
    <t>Goor</t>
  </si>
  <si>
    <t>Janssen</t>
  </si>
  <si>
    <t>Peskens</t>
  </si>
  <si>
    <t>Timmermans</t>
  </si>
  <si>
    <t>Leeftijd</t>
  </si>
  <si>
    <t>Straat</t>
  </si>
  <si>
    <t>geb. datum</t>
  </si>
  <si>
    <t>Telefoon</t>
  </si>
  <si>
    <t>Mobiel</t>
  </si>
  <si>
    <t>Heythuysen</t>
  </si>
  <si>
    <t>6115 EL</t>
  </si>
  <si>
    <t>Laak</t>
  </si>
  <si>
    <t>6114 EL</t>
  </si>
  <si>
    <t>Dorpsstraat</t>
  </si>
  <si>
    <t>6121 EL</t>
  </si>
  <si>
    <t>Bosstraat</t>
  </si>
  <si>
    <t>Roggel</t>
  </si>
  <si>
    <t>6100 EL</t>
  </si>
  <si>
    <t>Kaleweg</t>
  </si>
  <si>
    <t>Baexem</t>
  </si>
  <si>
    <t>6097 EL</t>
  </si>
  <si>
    <t>Park</t>
  </si>
  <si>
    <t>Bospad</t>
  </si>
  <si>
    <t>6106 EL</t>
  </si>
  <si>
    <t>pad</t>
  </si>
  <si>
    <t>Nevel</t>
  </si>
  <si>
    <t>Neer</t>
  </si>
  <si>
    <t>6109 EL</t>
  </si>
  <si>
    <t>Ganz</t>
  </si>
  <si>
    <t>6103 EL</t>
  </si>
  <si>
    <t>Geuzert</t>
  </si>
  <si>
    <t>Puts</t>
  </si>
  <si>
    <t>Kilt</t>
  </si>
  <si>
    <t>6112 EL</t>
  </si>
  <si>
    <t>Ram</t>
  </si>
  <si>
    <t>Hei</t>
  </si>
  <si>
    <t>6118 EL</t>
  </si>
  <si>
    <t>Loosdrecht</t>
  </si>
  <si>
    <t>6094 EL</t>
  </si>
  <si>
    <t>Klooster</t>
  </si>
  <si>
    <t>Verdonschot</t>
  </si>
  <si>
    <t>6120 EL</t>
  </si>
  <si>
    <t>Klosstraat</t>
  </si>
  <si>
    <t>Opdracht</t>
  </si>
  <si>
    <t>Analyseer de voorbeelden in de grijze cellen en maak deze in de opdracht (gele cellen) na</t>
  </si>
  <si>
    <t>Gegevens zoals kamernummer of telefoonnummer met horizon.zoeken op naam automatisch naar voren halen</t>
  </si>
  <si>
    <t>Locatie</t>
  </si>
  <si>
    <t>Kamer</t>
  </si>
  <si>
    <t>Voorbeeld horizontale gegevens</t>
  </si>
  <si>
    <t>Jaap Ullings</t>
  </si>
  <si>
    <t>Luts</t>
  </si>
  <si>
    <t>Jenssen</t>
  </si>
  <si>
    <t>Ellings</t>
  </si>
  <si>
    <t>Kamernr.</t>
  </si>
  <si>
    <t>postcode</t>
  </si>
  <si>
    <t>Voorbeeld Verticale gegevens</t>
  </si>
  <si>
    <t>T. Janssen</t>
  </si>
  <si>
    <t>R. Janssen</t>
  </si>
  <si>
    <t xml:space="preserve">Gegevens van horizontaal naar verticaal transponeren en met die gegevens VERT.ZOEKEN op naam </t>
  </si>
  <si>
    <t>De tabel Kopieren en transponeren van horizontaal naar verticaal (om te kunnen VERT.ZOEKEN)</t>
  </si>
  <si>
    <t>Nu kan deze tabel gebruikt worden voor VERT.ZOEKEN</t>
  </si>
  <si>
    <t xml:space="preserve">HORIZ.ZOEKEN op naam: gewenste gegevens uit de tabel halen </t>
  </si>
  <si>
    <t>Informatie overzicht bewoners voor bij de receptie bejaardenhuis via HORIZON.ZOEKEN</t>
  </si>
  <si>
    <r>
      <t>Gebruik de formule  =</t>
    </r>
    <r>
      <rPr>
        <sz val="12"/>
        <rFont val="Calibri"/>
        <family val="2"/>
        <scheme val="minor"/>
      </rPr>
      <t>HORIZ.ZOEKEN</t>
    </r>
    <r>
      <rPr>
        <i/>
        <sz val="12"/>
        <rFont val="Calibri"/>
        <family val="2"/>
        <scheme val="minor"/>
      </rPr>
      <t>(zoekwaarde; tabelmatrix; rij-index_getal; benaderen)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</si>
  <si>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B21:P21</t>
    </r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</si>
  <si>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B19 -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B19</t>
    </r>
  </si>
  <si>
    <r>
      <rPr>
        <sz val="12"/>
        <rFont val="Calibri"/>
        <family val="2"/>
        <scheme val="minor"/>
      </rPr>
      <t>5.</t>
    </r>
    <r>
      <rPr>
        <b/>
        <sz val="12"/>
        <rFont val="Calibri"/>
        <family val="2"/>
        <scheme val="minor"/>
      </rPr>
      <t xml:space="preserve"> Kolomindex getal - </t>
    </r>
    <r>
      <rPr>
        <sz val="12"/>
        <rFont val="Calibri"/>
        <family val="2"/>
        <scheme val="minor"/>
      </rPr>
      <t xml:space="preserve">Kies het juiste nummer van de gewenste kolom - </t>
    </r>
    <r>
      <rPr>
        <b/>
        <sz val="12"/>
        <rFont val="Calibri"/>
        <family val="2"/>
        <scheme val="minor"/>
      </rPr>
      <t xml:space="preserve">typ 7 </t>
    </r>
    <r>
      <rPr>
        <sz val="12"/>
        <rFont val="Calibri"/>
        <family val="2"/>
        <scheme val="minor"/>
      </rPr>
      <t xml:space="preserve"> voor leeftijd</t>
    </r>
  </si>
  <si>
    <t>Een vereiste bij Verticaal zoeken is dat de zoekwaarden in de tabel altijd uiterst links staat</t>
  </si>
  <si>
    <t>Ook is sorteren van de gegevens altijd vereist als het Benaderen veld leeg gelaten is</t>
  </si>
  <si>
    <t>Een vereiste bij horizontaal zoeken is dat de zoekwaarden in de tabel altijd de bovenste rij is</t>
  </si>
  <si>
    <r>
      <t xml:space="preserve">2. </t>
    </r>
    <r>
      <rPr>
        <b/>
        <sz val="12"/>
        <rFont val="Calibri"/>
        <family val="2"/>
        <scheme val="minor"/>
      </rPr>
      <t>Zoekwaarde</t>
    </r>
    <r>
      <rPr>
        <sz val="12"/>
        <rFont val="Calibri"/>
        <family val="2"/>
        <scheme val="minor"/>
      </rPr>
      <t xml:space="preserve">: Selecteer de waarde/gegevens  waarop gezocht moet worden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 xml:space="preserve">B19 </t>
    </r>
    <r>
      <rPr>
        <i/>
        <sz val="12"/>
        <rFont val="Calibri"/>
        <family val="2"/>
        <scheme val="minor"/>
      </rPr>
      <t>(op naam)</t>
    </r>
  </si>
  <si>
    <r>
      <t xml:space="preserve">3. </t>
    </r>
    <r>
      <rPr>
        <b/>
        <sz val="12"/>
        <rFont val="Calibri"/>
        <family val="2"/>
        <scheme val="minor"/>
      </rPr>
      <t>Tabelmatrix: Selecteer</t>
    </r>
    <r>
      <rPr>
        <sz val="12"/>
        <rFont val="Calibri"/>
        <family val="2"/>
        <scheme val="minor"/>
      </rPr>
      <t xml:space="preserve"> de volledige </t>
    </r>
    <r>
      <rPr>
        <b/>
        <sz val="12"/>
        <rFont val="Calibri"/>
        <family val="2"/>
        <scheme val="minor"/>
      </rPr>
      <t>tabel.</t>
    </r>
  </si>
  <si>
    <r>
      <t xml:space="preserve">4. </t>
    </r>
    <r>
      <rPr>
        <b/>
        <sz val="12"/>
        <rFont val="Calibri"/>
        <family val="2"/>
        <scheme val="minor"/>
      </rPr>
      <t>Rij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index_getal</t>
    </r>
    <r>
      <rPr>
        <sz val="12"/>
        <rFont val="Calibri"/>
        <family val="2"/>
        <scheme val="minor"/>
      </rPr>
      <t xml:space="preserve">: kies het juiste rummer van de rij waar het gezochte gegeven staat - </t>
    </r>
    <r>
      <rPr>
        <b/>
        <sz val="12"/>
        <rFont val="Calibri"/>
        <family val="2"/>
        <scheme val="minor"/>
      </rPr>
      <t xml:space="preserve">typ - 7 </t>
    </r>
    <r>
      <rPr>
        <sz val="12"/>
        <rFont val="Calibri"/>
        <family val="2"/>
        <scheme val="minor"/>
      </rPr>
      <t>voor leeftijd</t>
    </r>
  </si>
  <si>
    <r>
      <t xml:space="preserve">5. 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 xml:space="preserve">: maak een keuze uit “waar = 1” of “onwaar = 0” -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>een</t>
    </r>
    <r>
      <rPr>
        <b/>
        <sz val="12"/>
        <rFont val="Calibri"/>
        <family val="2"/>
        <scheme val="minor"/>
      </rPr>
      <t xml:space="preserve"> 0</t>
    </r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</si>
  <si>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bovenstaande tabel - </t>
    </r>
    <r>
      <rPr>
        <b/>
        <sz val="12"/>
        <rFont val="Calibri"/>
        <family val="2"/>
        <scheme val="minor"/>
      </rPr>
      <t>Kopieer</t>
    </r>
    <r>
      <rPr>
        <sz val="12"/>
        <rFont val="Calibri"/>
        <family val="2"/>
        <scheme val="minor"/>
      </rPr>
      <t xml:space="preserve"> de hele tabel met kopteksten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B52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Plakken speciaal</t>
    </r>
    <r>
      <rPr>
        <sz val="12"/>
        <rFont val="Calibri"/>
        <family val="2"/>
        <scheme val="minor"/>
      </rPr>
      <t xml:space="preserve"> met rechtermuisknop - </t>
    </r>
    <r>
      <rPr>
        <b/>
        <sz val="12"/>
        <rFont val="Calibri"/>
        <family val="2"/>
        <scheme val="minor"/>
      </rPr>
      <t>Transponeren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</si>
  <si>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lijst met de namen in cel B49 -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namen in de A kolom  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</si>
  <si>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C49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=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</si>
  <si>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>3.</t>
    </r>
    <r>
      <rPr>
        <b/>
        <sz val="12"/>
        <rFont val="Calibri"/>
        <family val="2"/>
        <scheme val="minor"/>
      </rPr>
      <t xml:space="preserve"> Zoekwaarden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B49</t>
    </r>
  </si>
  <si>
    <r>
      <t xml:space="preserve">4.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Selecteer de hele tabel</t>
    </r>
    <r>
      <rPr>
        <b/>
        <sz val="12"/>
        <rFont val="Calibri"/>
        <family val="2"/>
        <scheme val="minor"/>
      </rPr>
      <t xml:space="preserve"> B52:J66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</si>
  <si>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Benaderen: </t>
    </r>
    <r>
      <rPr>
        <sz val="12"/>
        <rFont val="Calibri"/>
        <family val="2"/>
        <scheme val="minor"/>
      </rPr>
      <t>maak een keuze uit</t>
    </r>
    <r>
      <rPr>
        <b/>
        <sz val="12"/>
        <rFont val="Calibri"/>
        <family val="2"/>
        <scheme val="minor"/>
      </rPr>
      <t xml:space="preserve"> “waar = 1” of “onwaar = 0” - typ een 0</t>
    </r>
  </si>
  <si>
    <t>Voorbeeld Verticaal zoeken B46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</si>
</sst>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#########"/>
    <numFmt numFmtId="165" formatCode="_-&quot;ƒ&quot;\ * #,##0.00_-;_-&quot;ƒ&quot;\ * #,##0.00\-;_-&quot;ƒ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hadow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5" borderId="5" xfId="1" applyFont="1" applyFill="1" applyBorder="1" applyAlignment="1">
      <alignment horizontal="left" vertical="center"/>
    </xf>
    <xf numFmtId="0" fontId="11" fillId="5" borderId="6" xfId="1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9" xfId="2" applyFont="1" applyFill="1" applyBorder="1" applyAlignment="1">
      <alignment horizontal="center"/>
    </xf>
    <xf numFmtId="1" fontId="15" fillId="0" borderId="9" xfId="2" applyNumberFormat="1" applyFont="1" applyFill="1" applyBorder="1" applyAlignment="1">
      <alignment horizontal="center" vertical="center"/>
    </xf>
    <xf numFmtId="2" fontId="2" fillId="6" borderId="0" xfId="6" applyNumberFormat="1" applyFont="1" applyFill="1" applyBorder="1" applyAlignment="1">
      <alignment vertical="center"/>
    </xf>
    <xf numFmtId="2" fontId="16" fillId="0" borderId="0" xfId="6" applyNumberFormat="1" applyFont="1" applyAlignment="1">
      <alignment vertical="center"/>
    </xf>
    <xf numFmtId="164" fontId="15" fillId="0" borderId="0" xfId="2" applyNumberFormat="1" applyFont="1" applyFill="1" applyBorder="1" applyAlignment="1">
      <alignment horizontal="left"/>
    </xf>
    <xf numFmtId="0" fontId="11" fillId="4" borderId="8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1" fillId="0" borderId="0" xfId="1" applyFont="1" applyAlignment="1">
      <alignment vertical="center"/>
    </xf>
    <xf numFmtId="0" fontId="14" fillId="5" borderId="9" xfId="2" applyFont="1" applyFill="1" applyBorder="1" applyAlignment="1">
      <alignment horizontal="center" vertical="center"/>
    </xf>
    <xf numFmtId="14" fontId="15" fillId="0" borderId="9" xfId="2" applyNumberFormat="1" applyFont="1" applyFill="1" applyBorder="1" applyAlignment="1">
      <alignment horizontal="center"/>
    </xf>
    <xf numFmtId="164" fontId="15" fillId="0" borderId="9" xfId="2" applyNumberFormat="1" applyFont="1" applyFill="1" applyBorder="1" applyAlignment="1">
      <alignment horizont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2" fontId="22" fillId="6" borderId="7" xfId="6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horizontal="center"/>
    </xf>
    <xf numFmtId="1" fontId="11" fillId="5" borderId="6" xfId="1" applyNumberFormat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center" vertical="center"/>
    </xf>
    <xf numFmtId="1" fontId="11" fillId="7" borderId="6" xfId="1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7" fillId="6" borderId="7" xfId="6" applyNumberFormat="1" applyFont="1" applyFill="1" applyBorder="1" applyAlignment="1">
      <alignment vertical="center"/>
    </xf>
  </cellXfs>
  <cellStyles count="8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  <cellStyle name="Valut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P66"/>
  <sheetViews>
    <sheetView showGridLines="0" showZeros="0" tabSelected="1" zoomScaleNormal="100" zoomScaleSheetLayoutView="90" workbookViewId="0">
      <selection activeCell="L8" sqref="L8"/>
    </sheetView>
  </sheetViews>
  <sheetFormatPr defaultColWidth="9" defaultRowHeight="12.75" x14ac:dyDescent="0.25"/>
  <cols>
    <col min="1" max="1" width="2.140625" style="1" customWidth="1"/>
    <col min="2" max="2" width="12.140625" style="1" customWidth="1"/>
    <col min="3" max="3" width="11.42578125" style="1" customWidth="1"/>
    <col min="4" max="4" width="10.140625" style="2" bestFit="1" customWidth="1"/>
    <col min="5" max="6" width="11.5703125" style="2" customWidth="1"/>
    <col min="7" max="7" width="11.5703125" style="1" customWidth="1"/>
    <col min="8" max="8" width="9.28515625" style="1" customWidth="1"/>
    <col min="9" max="9" width="10.28515625" style="1" customWidth="1"/>
    <col min="10" max="10" width="10.7109375" style="1" customWidth="1"/>
    <col min="11" max="16" width="11.5703125" style="1" customWidth="1"/>
    <col min="17" max="16384" width="9" style="1"/>
  </cols>
  <sheetData>
    <row r="1" spans="2:14" s="21" customFormat="1" ht="30" customHeight="1" thickBot="1" x14ac:dyDescent="0.3">
      <c r="B1" s="42" t="s">
        <v>62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1"/>
      <c r="N1" s="41"/>
    </row>
    <row r="2" spans="2:14" s="21" customFormat="1" ht="24" customHeight="1" thickTop="1" x14ac:dyDescent="0.25">
      <c r="B2" s="43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/>
      <c r="N2"/>
    </row>
    <row r="3" spans="2:14" ht="15" customHeight="1" x14ac:dyDescent="0.25">
      <c r="B3" s="33" t="s">
        <v>63</v>
      </c>
    </row>
    <row r="4" spans="2:14" s="3" customFormat="1" ht="15" customHeight="1" x14ac:dyDescent="0.25">
      <c r="B4" s="27" t="s">
        <v>45</v>
      </c>
      <c r="D4" s="4"/>
      <c r="E4" s="4"/>
      <c r="F4" s="4"/>
    </row>
    <row r="5" spans="2:14" s="3" customFormat="1" ht="15" customHeight="1" x14ac:dyDescent="0.25">
      <c r="B5" s="25" t="s">
        <v>66</v>
      </c>
      <c r="D5" s="4"/>
      <c r="E5" s="4"/>
      <c r="F5" s="4"/>
    </row>
    <row r="6" spans="2:14" s="3" customFormat="1" ht="15" customHeight="1" x14ac:dyDescent="0.25">
      <c r="B6" s="25" t="s">
        <v>65</v>
      </c>
      <c r="D6" s="4"/>
      <c r="E6" s="4"/>
      <c r="F6" s="4"/>
    </row>
    <row r="7" spans="2:14" s="3" customFormat="1" ht="15" customHeight="1" x14ac:dyDescent="0.25">
      <c r="B7" s="27" t="s">
        <v>64</v>
      </c>
      <c r="D7" s="4"/>
      <c r="E7" s="4"/>
      <c r="F7" s="4"/>
    </row>
    <row r="8" spans="2:14" s="3" customFormat="1" ht="15" customHeight="1" x14ac:dyDescent="0.25">
      <c r="B8" s="25" t="s">
        <v>71</v>
      </c>
      <c r="D8" s="4"/>
      <c r="E8" s="4"/>
      <c r="F8" s="4"/>
    </row>
    <row r="9" spans="2:14" s="3" customFormat="1" ht="15" customHeight="1" x14ac:dyDescent="0.25">
      <c r="B9" s="25" t="s">
        <v>72</v>
      </c>
      <c r="D9" s="4"/>
      <c r="E9" s="4"/>
      <c r="F9" s="4"/>
    </row>
    <row r="10" spans="2:14" s="3" customFormat="1" ht="15" customHeight="1" x14ac:dyDescent="0.25">
      <c r="B10" s="25" t="s">
        <v>73</v>
      </c>
      <c r="D10" s="4"/>
      <c r="E10" s="4"/>
      <c r="F10" s="4"/>
    </row>
    <row r="11" spans="2:14" s="3" customFormat="1" ht="15" customHeight="1" x14ac:dyDescent="0.25">
      <c r="B11" s="25" t="s">
        <v>74</v>
      </c>
      <c r="D11" s="4"/>
      <c r="E11" s="4"/>
      <c r="F11" s="4"/>
    </row>
    <row r="12" spans="2:14" s="3" customFormat="1" ht="14.25" customHeight="1" x14ac:dyDescent="0.25">
      <c r="B12" s="29" t="s">
        <v>70</v>
      </c>
      <c r="D12" s="4"/>
      <c r="E12" s="4"/>
      <c r="F12" s="4"/>
    </row>
    <row r="13" spans="2:14" ht="8.25" customHeight="1" thickBot="1" x14ac:dyDescent="0.3">
      <c r="C13" s="3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</row>
    <row r="14" spans="2:14" ht="15" customHeight="1" x14ac:dyDescent="0.25">
      <c r="B14" s="6" t="s">
        <v>0</v>
      </c>
      <c r="C14" s="7" t="s">
        <v>5</v>
      </c>
      <c r="D14" s="7" t="s">
        <v>47</v>
      </c>
      <c r="E14" s="7" t="s">
        <v>9</v>
      </c>
      <c r="F14" s="8" t="s">
        <v>48</v>
      </c>
    </row>
    <row r="15" spans="2:14" ht="15" customHeight="1" thickBot="1" x14ac:dyDescent="0.3">
      <c r="B15" s="9" t="s">
        <v>32</v>
      </c>
      <c r="C15" s="38">
        <f ca="1">HLOOKUP($B$15,$C$21:$P$29,7,0)</f>
        <v>58.961643835616435</v>
      </c>
      <c r="D15" s="10" t="str">
        <f>HLOOKUP($B$15,$B$21:$P$29,5,0)</f>
        <v>Baexem</v>
      </c>
      <c r="E15" s="11">
        <f>HLOOKUP($B$15,$B$21:$P$29,9,0)</f>
        <v>653718794</v>
      </c>
      <c r="F15" s="12">
        <f>HLOOKUP($B$15,$B$21:$P$29,3,0)</f>
        <v>12</v>
      </c>
    </row>
    <row r="16" spans="2:14" ht="15" customHeight="1" x14ac:dyDescent="0.25">
      <c r="D16" s="1"/>
      <c r="E16" s="1"/>
      <c r="F16" s="1"/>
    </row>
    <row r="17" spans="1:16" ht="15" customHeight="1" thickBot="1" x14ac:dyDescent="0.3">
      <c r="B17" s="13" t="s">
        <v>44</v>
      </c>
      <c r="C17" s="3"/>
      <c r="D17" s="4"/>
      <c r="E17" s="4"/>
      <c r="F17" s="4"/>
    </row>
    <row r="18" spans="1:16" ht="15" customHeight="1" x14ac:dyDescent="0.25">
      <c r="B18" s="6" t="s">
        <v>0</v>
      </c>
      <c r="C18" s="7" t="s">
        <v>5</v>
      </c>
      <c r="D18" s="7" t="s">
        <v>47</v>
      </c>
      <c r="E18" s="7" t="s">
        <v>9</v>
      </c>
      <c r="F18" s="8" t="s">
        <v>48</v>
      </c>
    </row>
    <row r="19" spans="1:16" ht="15" customHeight="1" thickBot="1" x14ac:dyDescent="0.3">
      <c r="B19" s="14"/>
      <c r="C19" s="40"/>
      <c r="D19" s="39"/>
      <c r="E19" s="15"/>
      <c r="F19" s="15"/>
    </row>
    <row r="20" spans="1:16" ht="15" customHeight="1" x14ac:dyDescent="0.25">
      <c r="B20" s="16" t="s">
        <v>49</v>
      </c>
    </row>
    <row r="21" spans="1:16" s="17" customFormat="1" ht="15" customHeight="1" x14ac:dyDescent="0.25">
      <c r="A21" s="17">
        <v>1</v>
      </c>
      <c r="B21" s="28" t="s">
        <v>0</v>
      </c>
      <c r="C21" s="30" t="s">
        <v>2</v>
      </c>
      <c r="D21" s="30" t="s">
        <v>32</v>
      </c>
      <c r="E21" s="30" t="s">
        <v>50</v>
      </c>
      <c r="F21" s="30" t="s">
        <v>41</v>
      </c>
      <c r="G21" s="30" t="s">
        <v>57</v>
      </c>
      <c r="H21" s="30" t="s">
        <v>51</v>
      </c>
      <c r="I21" s="30" t="s">
        <v>3</v>
      </c>
      <c r="J21" s="30" t="s">
        <v>1</v>
      </c>
      <c r="K21" s="30" t="s">
        <v>58</v>
      </c>
      <c r="L21" s="30" t="s">
        <v>41</v>
      </c>
      <c r="M21" s="30" t="s">
        <v>52</v>
      </c>
      <c r="N21" s="30" t="s">
        <v>26</v>
      </c>
      <c r="O21" s="30" t="s">
        <v>4</v>
      </c>
      <c r="P21" s="30" t="s">
        <v>53</v>
      </c>
    </row>
    <row r="22" spans="1:16" ht="15" customHeight="1" x14ac:dyDescent="0.2">
      <c r="A22" s="17">
        <v>2</v>
      </c>
      <c r="B22" s="28" t="s">
        <v>6</v>
      </c>
      <c r="C22" s="18" t="s">
        <v>22</v>
      </c>
      <c r="D22" s="18" t="s">
        <v>31</v>
      </c>
      <c r="E22" s="18" t="s">
        <v>14</v>
      </c>
      <c r="F22" s="18" t="s">
        <v>43</v>
      </c>
      <c r="G22" s="18" t="s">
        <v>23</v>
      </c>
      <c r="H22" s="18" t="s">
        <v>33</v>
      </c>
      <c r="I22" s="18" t="s">
        <v>29</v>
      </c>
      <c r="J22" s="18" t="s">
        <v>12</v>
      </c>
      <c r="K22" s="18" t="s">
        <v>16</v>
      </c>
      <c r="L22" s="18" t="s">
        <v>40</v>
      </c>
      <c r="M22" s="18" t="s">
        <v>19</v>
      </c>
      <c r="N22" s="18" t="s">
        <v>25</v>
      </c>
      <c r="O22" s="18" t="s">
        <v>35</v>
      </c>
      <c r="P22" s="18" t="s">
        <v>38</v>
      </c>
    </row>
    <row r="23" spans="1:16" s="2" customFormat="1" ht="15" customHeight="1" x14ac:dyDescent="0.2">
      <c r="A23" s="17">
        <v>3</v>
      </c>
      <c r="B23" s="28" t="s">
        <v>54</v>
      </c>
      <c r="C23" s="18">
        <v>6</v>
      </c>
      <c r="D23" s="18">
        <v>12</v>
      </c>
      <c r="E23" s="18">
        <v>23</v>
      </c>
      <c r="F23" s="18">
        <v>29</v>
      </c>
      <c r="G23" s="18">
        <v>6</v>
      </c>
      <c r="H23" s="18">
        <v>12</v>
      </c>
      <c r="I23" s="18">
        <v>18</v>
      </c>
      <c r="J23" s="18">
        <v>24</v>
      </c>
      <c r="K23" s="18">
        <v>30</v>
      </c>
      <c r="L23" s="18">
        <v>3</v>
      </c>
      <c r="M23" s="18">
        <v>9</v>
      </c>
      <c r="N23" s="18">
        <v>15</v>
      </c>
      <c r="O23" s="18">
        <v>21</v>
      </c>
      <c r="P23" s="18">
        <v>27</v>
      </c>
    </row>
    <row r="24" spans="1:16" ht="15" customHeight="1" x14ac:dyDescent="0.2">
      <c r="A24" s="17">
        <v>4</v>
      </c>
      <c r="B24" s="28" t="s">
        <v>55</v>
      </c>
      <c r="C24" s="18" t="s">
        <v>21</v>
      </c>
      <c r="D24" s="18" t="s">
        <v>30</v>
      </c>
      <c r="E24" s="18" t="s">
        <v>13</v>
      </c>
      <c r="F24" s="18" t="s">
        <v>42</v>
      </c>
      <c r="G24" s="18" t="s">
        <v>21</v>
      </c>
      <c r="H24" s="18" t="s">
        <v>30</v>
      </c>
      <c r="I24" s="18" t="s">
        <v>28</v>
      </c>
      <c r="J24" s="18" t="s">
        <v>11</v>
      </c>
      <c r="K24" s="18" t="s">
        <v>15</v>
      </c>
      <c r="L24" s="18" t="s">
        <v>39</v>
      </c>
      <c r="M24" s="18" t="s">
        <v>18</v>
      </c>
      <c r="N24" s="18" t="s">
        <v>24</v>
      </c>
      <c r="O24" s="18" t="s">
        <v>34</v>
      </c>
      <c r="P24" s="18" t="s">
        <v>37</v>
      </c>
    </row>
    <row r="25" spans="1:16" ht="15" customHeight="1" x14ac:dyDescent="0.2">
      <c r="A25" s="17">
        <v>5</v>
      </c>
      <c r="B25" s="28" t="s">
        <v>47</v>
      </c>
      <c r="C25" s="18" t="s">
        <v>20</v>
      </c>
      <c r="D25" s="18" t="s">
        <v>20</v>
      </c>
      <c r="E25" s="18" t="s">
        <v>10</v>
      </c>
      <c r="F25" s="18" t="s">
        <v>10</v>
      </c>
      <c r="G25" s="18" t="s">
        <v>20</v>
      </c>
      <c r="H25" s="18" t="s">
        <v>20</v>
      </c>
      <c r="I25" s="18" t="s">
        <v>27</v>
      </c>
      <c r="J25" s="18" t="s">
        <v>10</v>
      </c>
      <c r="K25" s="18" t="s">
        <v>10</v>
      </c>
      <c r="L25" s="18" t="s">
        <v>10</v>
      </c>
      <c r="M25" s="18" t="s">
        <v>17</v>
      </c>
      <c r="N25" s="18" t="s">
        <v>20</v>
      </c>
      <c r="O25" s="18" t="s">
        <v>20</v>
      </c>
      <c r="P25" s="18" t="s">
        <v>36</v>
      </c>
    </row>
    <row r="26" spans="1:16" ht="15" customHeight="1" x14ac:dyDescent="0.2">
      <c r="A26" s="17">
        <v>6</v>
      </c>
      <c r="B26" s="28" t="s">
        <v>7</v>
      </c>
      <c r="C26" s="31">
        <v>15489</v>
      </c>
      <c r="D26" s="31">
        <v>21339</v>
      </c>
      <c r="E26" s="31">
        <v>19524</v>
      </c>
      <c r="F26" s="31">
        <v>21356</v>
      </c>
      <c r="G26" s="31">
        <v>8184</v>
      </c>
      <c r="H26" s="31">
        <v>21339</v>
      </c>
      <c r="I26" s="31">
        <v>18788</v>
      </c>
      <c r="J26" s="31">
        <v>21351</v>
      </c>
      <c r="K26" s="31">
        <v>21357</v>
      </c>
      <c r="L26" s="31">
        <v>21330</v>
      </c>
      <c r="M26" s="31">
        <v>9283</v>
      </c>
      <c r="N26" s="31">
        <v>21342</v>
      </c>
      <c r="O26" s="31">
        <v>17696</v>
      </c>
      <c r="P26" s="31">
        <v>21354</v>
      </c>
    </row>
    <row r="27" spans="1:16" s="2" customFormat="1" ht="15" customHeight="1" x14ac:dyDescent="0.25">
      <c r="A27" s="17">
        <v>7</v>
      </c>
      <c r="B27" s="28" t="s">
        <v>5</v>
      </c>
      <c r="C27" s="19">
        <f ca="1">_xlfn.DAYS(TODAY(),C26)/365</f>
        <v>74.989041095890414</v>
      </c>
      <c r="D27" s="19">
        <f t="shared" ref="D27:P27" ca="1" si="0">_xlfn.DAYS(TODAY(),D26)/365</f>
        <v>58.961643835616435</v>
      </c>
      <c r="E27" s="19">
        <f t="shared" ca="1" si="0"/>
        <v>63.934246575342463</v>
      </c>
      <c r="F27" s="19">
        <f t="shared" ca="1" si="0"/>
        <v>58.915068493150685</v>
      </c>
      <c r="G27" s="19">
        <f t="shared" ca="1" si="0"/>
        <v>95.0027397260274</v>
      </c>
      <c r="H27" s="19">
        <f t="shared" ca="1" si="0"/>
        <v>58.961643835616435</v>
      </c>
      <c r="I27" s="19">
        <f t="shared" ca="1" si="0"/>
        <v>65.950684931506856</v>
      </c>
      <c r="J27" s="19">
        <f t="shared" ca="1" si="0"/>
        <v>58.92876712328767</v>
      </c>
      <c r="K27" s="19">
        <f t="shared" ca="1" si="0"/>
        <v>58.912328767123284</v>
      </c>
      <c r="L27" s="19">
        <f t="shared" ca="1" si="0"/>
        <v>58.986301369863014</v>
      </c>
      <c r="M27" s="19">
        <f t="shared" ca="1" si="0"/>
        <v>91.991780821917814</v>
      </c>
      <c r="N27" s="19">
        <f t="shared" ca="1" si="0"/>
        <v>58.953424657534249</v>
      </c>
      <c r="O27" s="19">
        <f t="shared" ca="1" si="0"/>
        <v>68.942465753424656</v>
      </c>
      <c r="P27" s="19">
        <f t="shared" ca="1" si="0"/>
        <v>58.920547945205477</v>
      </c>
    </row>
    <row r="28" spans="1:16" ht="15" customHeight="1" x14ac:dyDescent="0.2">
      <c r="A28" s="17">
        <v>8</v>
      </c>
      <c r="B28" s="28" t="s">
        <v>8</v>
      </c>
      <c r="C28" s="32">
        <v>475494084</v>
      </c>
      <c r="D28" s="32">
        <v>475494085</v>
      </c>
      <c r="E28" s="32">
        <v>475494082</v>
      </c>
      <c r="F28" s="32">
        <v>475494083</v>
      </c>
      <c r="G28" s="32">
        <v>475494084</v>
      </c>
      <c r="H28" s="32">
        <v>475494085</v>
      </c>
      <c r="I28" s="32">
        <v>475494086</v>
      </c>
      <c r="J28" s="32">
        <v>475494087</v>
      </c>
      <c r="K28" s="32">
        <v>475494088</v>
      </c>
      <c r="L28" s="32">
        <v>475494089</v>
      </c>
      <c r="M28" s="32">
        <v>475494090</v>
      </c>
      <c r="N28" s="32">
        <v>475494091</v>
      </c>
      <c r="O28" s="32">
        <v>475494092</v>
      </c>
      <c r="P28" s="32">
        <v>475494093</v>
      </c>
    </row>
    <row r="29" spans="1:16" ht="15" customHeight="1" x14ac:dyDescent="0.2">
      <c r="A29" s="17">
        <v>9</v>
      </c>
      <c r="B29" s="28" t="s">
        <v>9</v>
      </c>
      <c r="C29" s="32">
        <v>653718793</v>
      </c>
      <c r="D29" s="32">
        <v>653718794</v>
      </c>
      <c r="E29" s="32">
        <v>653718791</v>
      </c>
      <c r="F29" s="32">
        <v>653718792</v>
      </c>
      <c r="G29" s="32">
        <v>653718793</v>
      </c>
      <c r="H29" s="32">
        <v>653718794</v>
      </c>
      <c r="I29" s="32">
        <v>653718795</v>
      </c>
      <c r="J29" s="32">
        <v>653718796</v>
      </c>
      <c r="K29" s="32">
        <v>653718797</v>
      </c>
      <c r="L29" s="32">
        <v>653718798</v>
      </c>
      <c r="M29" s="32">
        <v>653718799</v>
      </c>
      <c r="N29" s="32">
        <v>653718800</v>
      </c>
      <c r="O29" s="32">
        <v>653718801</v>
      </c>
      <c r="P29" s="32">
        <v>653718802</v>
      </c>
    </row>
    <row r="30" spans="1:16" ht="15" customHeight="1" x14ac:dyDescent="0.2">
      <c r="A30" s="17"/>
      <c r="B30" s="2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s="21" customFormat="1" ht="20.25" customHeight="1" x14ac:dyDescent="0.25">
      <c r="B31" s="36" t="s">
        <v>59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6" ht="15" customHeight="1" x14ac:dyDescent="0.2">
      <c r="B32" s="27" t="s">
        <v>60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 ht="15" customHeight="1" x14ac:dyDescent="0.2">
      <c r="B33" s="25" t="s">
        <v>75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 ht="15" customHeight="1" x14ac:dyDescent="0.2">
      <c r="B34" s="25" t="s">
        <v>61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 ht="15" customHeight="1" x14ac:dyDescent="0.2">
      <c r="B35" s="25" t="s">
        <v>76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 ht="15" customHeight="1" x14ac:dyDescent="0.2">
      <c r="B36" s="25" t="s">
        <v>77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6" t="s">
        <v>78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2:16" ht="15" customHeight="1" x14ac:dyDescent="0.2">
      <c r="B38" s="25" t="s">
        <v>79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2:16" ht="15" customHeight="1" x14ac:dyDescent="0.2">
      <c r="B39" s="26" t="s">
        <v>67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 ht="15" customHeight="1" x14ac:dyDescent="0.2">
      <c r="B40" s="26" t="s">
        <v>80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2:16" ht="15" customHeight="1" x14ac:dyDescent="0.2">
      <c r="B41" s="34" t="s">
        <v>68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2:16" ht="15" customHeight="1" x14ac:dyDescent="0.2">
      <c r="B42" s="35" t="s">
        <v>69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 ht="15" customHeight="1" x14ac:dyDescent="0.2">
      <c r="B43" s="26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 s="3" customFormat="1" ht="15" customHeight="1" thickBot="1" x14ac:dyDescent="0.3">
      <c r="B44" s="5" t="s">
        <v>81</v>
      </c>
      <c r="D44" s="4"/>
      <c r="E44" s="4"/>
      <c r="F44" s="4"/>
    </row>
    <row r="45" spans="2:16" s="3" customFormat="1" ht="15" customHeight="1" x14ac:dyDescent="0.25">
      <c r="B45" s="6" t="s">
        <v>0</v>
      </c>
      <c r="C45" s="7" t="s">
        <v>5</v>
      </c>
      <c r="D45" s="7" t="s">
        <v>47</v>
      </c>
      <c r="E45" s="7" t="s">
        <v>9</v>
      </c>
      <c r="F45" s="8" t="s">
        <v>48</v>
      </c>
    </row>
    <row r="46" spans="2:16" s="3" customFormat="1" ht="15" customHeight="1" thickBot="1" x14ac:dyDescent="0.3">
      <c r="B46" s="9" t="s">
        <v>2</v>
      </c>
      <c r="C46" s="38">
        <f ca="1">VLOOKUP($B$46,$B$52:$J$65,7,0)</f>
        <v>74.989041095890414</v>
      </c>
      <c r="D46" s="10" t="str">
        <f>VLOOKUP($B$46,$B$52:$J$65,5,0)</f>
        <v>Baexem</v>
      </c>
      <c r="E46" s="11">
        <f>VLOOKUP($B$46,$B$52:$J$65,9,0)</f>
        <v>653718793</v>
      </c>
      <c r="F46" s="12">
        <f>VLOOKUP($B$46,$B$52:$J$65,3,0)</f>
        <v>6</v>
      </c>
    </row>
    <row r="47" spans="2:16" s="3" customFormat="1" ht="15" customHeight="1" thickBot="1" x14ac:dyDescent="0.3">
      <c r="B47" s="13" t="s">
        <v>44</v>
      </c>
      <c r="D47" s="4"/>
      <c r="E47" s="4"/>
      <c r="F47" s="4"/>
    </row>
    <row r="48" spans="2:16" s="3" customFormat="1" ht="15" customHeight="1" x14ac:dyDescent="0.25">
      <c r="B48" s="6" t="s">
        <v>0</v>
      </c>
      <c r="C48" s="7" t="s">
        <v>5</v>
      </c>
      <c r="D48" s="7" t="s">
        <v>47</v>
      </c>
      <c r="E48" s="7" t="s">
        <v>9</v>
      </c>
      <c r="F48" s="8" t="s">
        <v>48</v>
      </c>
    </row>
    <row r="49" spans="2:10" s="3" customFormat="1" ht="15" customHeight="1" thickBot="1" x14ac:dyDescent="0.3">
      <c r="B49" s="14"/>
      <c r="C49" s="40"/>
      <c r="D49" s="15"/>
      <c r="E49" s="15"/>
      <c r="F49" s="23"/>
    </row>
    <row r="50" spans="2:10" s="3" customFormat="1" ht="15" customHeight="1" x14ac:dyDescent="0.25">
      <c r="B50" s="16" t="s">
        <v>56</v>
      </c>
      <c r="D50" s="4"/>
      <c r="E50" s="4"/>
      <c r="F50" s="4"/>
    </row>
    <row r="51" spans="2:10" s="17" customFormat="1" ht="15" customHeight="1" x14ac:dyDescent="0.25"/>
    <row r="52" spans="2:10" s="24" customFormat="1" ht="15" customHeight="1" x14ac:dyDescent="0.25">
      <c r="B52" s="28" t="s">
        <v>0</v>
      </c>
      <c r="C52" s="28" t="s">
        <v>6</v>
      </c>
      <c r="D52" s="28" t="s">
        <v>54</v>
      </c>
      <c r="E52" s="28" t="s">
        <v>55</v>
      </c>
      <c r="F52" s="28" t="s">
        <v>47</v>
      </c>
      <c r="G52" s="28" t="s">
        <v>7</v>
      </c>
      <c r="H52" s="28" t="s">
        <v>5</v>
      </c>
      <c r="I52" s="28" t="s">
        <v>8</v>
      </c>
      <c r="J52" s="28" t="s">
        <v>9</v>
      </c>
    </row>
    <row r="53" spans="2:10" s="24" customFormat="1" ht="15" customHeight="1" x14ac:dyDescent="0.2">
      <c r="B53" s="30" t="s">
        <v>2</v>
      </c>
      <c r="C53" s="18" t="s">
        <v>22</v>
      </c>
      <c r="D53" s="18">
        <v>6</v>
      </c>
      <c r="E53" s="18" t="s">
        <v>21</v>
      </c>
      <c r="F53" s="18" t="s">
        <v>20</v>
      </c>
      <c r="G53" s="31">
        <v>15489</v>
      </c>
      <c r="H53" s="19">
        <f t="shared" ref="H53:H66" ca="1" si="1">_xlfn.DAYS(TODAY(),G53)/365</f>
        <v>74.989041095890414</v>
      </c>
      <c r="I53" s="32">
        <v>475494084</v>
      </c>
      <c r="J53" s="32">
        <v>653718793</v>
      </c>
    </row>
    <row r="54" spans="2:10" s="24" customFormat="1" ht="15" customHeight="1" x14ac:dyDescent="0.2">
      <c r="B54" s="30" t="s">
        <v>32</v>
      </c>
      <c r="C54" s="18" t="s">
        <v>31</v>
      </c>
      <c r="D54" s="18">
        <v>12</v>
      </c>
      <c r="E54" s="18" t="s">
        <v>30</v>
      </c>
      <c r="F54" s="18" t="s">
        <v>20</v>
      </c>
      <c r="G54" s="31">
        <v>21339</v>
      </c>
      <c r="H54" s="19">
        <f t="shared" ca="1" si="1"/>
        <v>58.961643835616435</v>
      </c>
      <c r="I54" s="32">
        <v>475494085</v>
      </c>
      <c r="J54" s="32">
        <v>653718794</v>
      </c>
    </row>
    <row r="55" spans="2:10" s="24" customFormat="1" ht="15" customHeight="1" x14ac:dyDescent="0.2">
      <c r="B55" s="30" t="s">
        <v>50</v>
      </c>
      <c r="C55" s="18" t="s">
        <v>14</v>
      </c>
      <c r="D55" s="18">
        <v>23</v>
      </c>
      <c r="E55" s="18" t="s">
        <v>13</v>
      </c>
      <c r="F55" s="18" t="s">
        <v>10</v>
      </c>
      <c r="G55" s="31">
        <v>19524</v>
      </c>
      <c r="H55" s="19">
        <f t="shared" ca="1" si="1"/>
        <v>63.934246575342463</v>
      </c>
      <c r="I55" s="32">
        <v>475494082</v>
      </c>
      <c r="J55" s="32">
        <v>653718791</v>
      </c>
    </row>
    <row r="56" spans="2:10" s="24" customFormat="1" ht="15" customHeight="1" x14ac:dyDescent="0.2">
      <c r="B56" s="30" t="s">
        <v>41</v>
      </c>
      <c r="C56" s="18" t="s">
        <v>43</v>
      </c>
      <c r="D56" s="18">
        <v>29</v>
      </c>
      <c r="E56" s="18" t="s">
        <v>42</v>
      </c>
      <c r="F56" s="18" t="s">
        <v>10</v>
      </c>
      <c r="G56" s="31">
        <v>21356</v>
      </c>
      <c r="H56" s="19">
        <f t="shared" ca="1" si="1"/>
        <v>58.915068493150685</v>
      </c>
      <c r="I56" s="32">
        <v>475494083</v>
      </c>
      <c r="J56" s="32">
        <v>653718792</v>
      </c>
    </row>
    <row r="57" spans="2:10" s="24" customFormat="1" ht="15" customHeight="1" x14ac:dyDescent="0.2">
      <c r="B57" s="30" t="s">
        <v>57</v>
      </c>
      <c r="C57" s="18" t="s">
        <v>23</v>
      </c>
      <c r="D57" s="18">
        <v>6</v>
      </c>
      <c r="E57" s="18" t="s">
        <v>21</v>
      </c>
      <c r="F57" s="18" t="s">
        <v>20</v>
      </c>
      <c r="G57" s="31">
        <v>8184</v>
      </c>
      <c r="H57" s="19">
        <f t="shared" ca="1" si="1"/>
        <v>95.0027397260274</v>
      </c>
      <c r="I57" s="32">
        <v>475494084</v>
      </c>
      <c r="J57" s="32">
        <v>653718793</v>
      </c>
    </row>
    <row r="58" spans="2:10" s="24" customFormat="1" ht="15" customHeight="1" x14ac:dyDescent="0.2">
      <c r="B58" s="30" t="s">
        <v>51</v>
      </c>
      <c r="C58" s="18" t="s">
        <v>33</v>
      </c>
      <c r="D58" s="18">
        <v>12</v>
      </c>
      <c r="E58" s="18" t="s">
        <v>30</v>
      </c>
      <c r="F58" s="18" t="s">
        <v>20</v>
      </c>
      <c r="G58" s="31">
        <v>21339</v>
      </c>
      <c r="H58" s="19">
        <f t="shared" ca="1" si="1"/>
        <v>58.961643835616435</v>
      </c>
      <c r="I58" s="32">
        <v>475494085</v>
      </c>
      <c r="J58" s="32">
        <v>653718794</v>
      </c>
    </row>
    <row r="59" spans="2:10" s="24" customFormat="1" ht="15" customHeight="1" x14ac:dyDescent="0.2">
      <c r="B59" s="30" t="s">
        <v>3</v>
      </c>
      <c r="C59" s="18" t="s">
        <v>29</v>
      </c>
      <c r="D59" s="18">
        <v>18</v>
      </c>
      <c r="E59" s="18" t="s">
        <v>28</v>
      </c>
      <c r="F59" s="18" t="s">
        <v>27</v>
      </c>
      <c r="G59" s="31">
        <v>18788</v>
      </c>
      <c r="H59" s="19">
        <f t="shared" ca="1" si="1"/>
        <v>65.950684931506856</v>
      </c>
      <c r="I59" s="32">
        <v>475494086</v>
      </c>
      <c r="J59" s="32">
        <v>653718795</v>
      </c>
    </row>
    <row r="60" spans="2:10" s="24" customFormat="1" ht="15" customHeight="1" x14ac:dyDescent="0.2">
      <c r="B60" s="30" t="s">
        <v>1</v>
      </c>
      <c r="C60" s="18" t="s">
        <v>12</v>
      </c>
      <c r="D60" s="18">
        <v>24</v>
      </c>
      <c r="E60" s="18" t="s">
        <v>11</v>
      </c>
      <c r="F60" s="18" t="s">
        <v>10</v>
      </c>
      <c r="G60" s="31">
        <v>21351</v>
      </c>
      <c r="H60" s="19">
        <f t="shared" ca="1" si="1"/>
        <v>58.92876712328767</v>
      </c>
      <c r="I60" s="32">
        <v>475494087</v>
      </c>
      <c r="J60" s="32">
        <v>653718796</v>
      </c>
    </row>
    <row r="61" spans="2:10" s="24" customFormat="1" ht="12.95" customHeight="1" x14ac:dyDescent="0.2">
      <c r="B61" s="30" t="s">
        <v>58</v>
      </c>
      <c r="C61" s="18" t="s">
        <v>16</v>
      </c>
      <c r="D61" s="18">
        <v>30</v>
      </c>
      <c r="E61" s="18" t="s">
        <v>15</v>
      </c>
      <c r="F61" s="18" t="s">
        <v>10</v>
      </c>
      <c r="G61" s="31">
        <v>21357</v>
      </c>
      <c r="H61" s="19">
        <f t="shared" ca="1" si="1"/>
        <v>58.912328767123284</v>
      </c>
      <c r="I61" s="32">
        <v>475494088</v>
      </c>
      <c r="J61" s="32">
        <v>653718797</v>
      </c>
    </row>
    <row r="62" spans="2:10" s="24" customFormat="1" ht="12.95" customHeight="1" x14ac:dyDescent="0.2">
      <c r="B62" s="30" t="s">
        <v>41</v>
      </c>
      <c r="C62" s="18" t="s">
        <v>40</v>
      </c>
      <c r="D62" s="18">
        <v>3</v>
      </c>
      <c r="E62" s="18" t="s">
        <v>39</v>
      </c>
      <c r="F62" s="18" t="s">
        <v>10</v>
      </c>
      <c r="G62" s="31">
        <v>21330</v>
      </c>
      <c r="H62" s="19">
        <f t="shared" ca="1" si="1"/>
        <v>58.986301369863014</v>
      </c>
      <c r="I62" s="32">
        <v>475494089</v>
      </c>
      <c r="J62" s="32">
        <v>653718798</v>
      </c>
    </row>
    <row r="63" spans="2:10" s="24" customFormat="1" ht="12.95" customHeight="1" x14ac:dyDescent="0.2">
      <c r="B63" s="30" t="s">
        <v>52</v>
      </c>
      <c r="C63" s="18" t="s">
        <v>19</v>
      </c>
      <c r="D63" s="18">
        <v>9</v>
      </c>
      <c r="E63" s="18" t="s">
        <v>18</v>
      </c>
      <c r="F63" s="18" t="s">
        <v>17</v>
      </c>
      <c r="G63" s="31">
        <v>9283</v>
      </c>
      <c r="H63" s="19">
        <f t="shared" ca="1" si="1"/>
        <v>91.991780821917814</v>
      </c>
      <c r="I63" s="32">
        <v>475494090</v>
      </c>
      <c r="J63" s="32">
        <v>653718799</v>
      </c>
    </row>
    <row r="64" spans="2:10" s="24" customFormat="1" ht="12.95" customHeight="1" x14ac:dyDescent="0.2">
      <c r="B64" s="30" t="s">
        <v>26</v>
      </c>
      <c r="C64" s="18" t="s">
        <v>25</v>
      </c>
      <c r="D64" s="18">
        <v>15</v>
      </c>
      <c r="E64" s="18" t="s">
        <v>24</v>
      </c>
      <c r="F64" s="18" t="s">
        <v>20</v>
      </c>
      <c r="G64" s="31">
        <v>21342</v>
      </c>
      <c r="H64" s="19">
        <f t="shared" ca="1" si="1"/>
        <v>58.953424657534249</v>
      </c>
      <c r="I64" s="32">
        <v>475494091</v>
      </c>
      <c r="J64" s="32">
        <v>653718800</v>
      </c>
    </row>
    <row r="65" spans="2:10" s="24" customFormat="1" ht="12.95" customHeight="1" x14ac:dyDescent="0.2">
      <c r="B65" s="30" t="s">
        <v>4</v>
      </c>
      <c r="C65" s="18" t="s">
        <v>35</v>
      </c>
      <c r="D65" s="18">
        <v>21</v>
      </c>
      <c r="E65" s="18" t="s">
        <v>34</v>
      </c>
      <c r="F65" s="18" t="s">
        <v>20</v>
      </c>
      <c r="G65" s="31">
        <v>17696</v>
      </c>
      <c r="H65" s="19">
        <f t="shared" ca="1" si="1"/>
        <v>68.942465753424656</v>
      </c>
      <c r="I65" s="32">
        <v>475494092</v>
      </c>
      <c r="J65" s="32">
        <v>653718801</v>
      </c>
    </row>
    <row r="66" spans="2:10" x14ac:dyDescent="0.2">
      <c r="B66" s="30" t="s">
        <v>53</v>
      </c>
      <c r="C66" s="18" t="s">
        <v>38</v>
      </c>
      <c r="D66" s="18">
        <v>27</v>
      </c>
      <c r="E66" s="18" t="s">
        <v>37</v>
      </c>
      <c r="F66" s="18" t="s">
        <v>36</v>
      </c>
      <c r="G66" s="31">
        <v>21354</v>
      </c>
      <c r="H66" s="19">
        <f t="shared" ca="1" si="1"/>
        <v>58.920547945205477</v>
      </c>
      <c r="I66" s="32">
        <v>475494093</v>
      </c>
      <c r="J66" s="32">
        <v>653718802</v>
      </c>
    </row>
  </sheetData>
  <mergeCells count="1">
    <mergeCell ref="B1:L1"/>
  </mergeCells>
  <dataValidations count="3">
    <dataValidation type="list" errorStyle="information" allowBlank="1" showInputMessage="1" showErrorMessage="1" sqref="B15">
      <formula1>$C$21:$P$21</formula1>
    </dataValidation>
    <dataValidation type="list" allowBlank="1" showInputMessage="1" showErrorMessage="1" error="Alleen namen in de lijst kiezen" sqref="B46">
      <formula1>$B$52:$B$65</formula1>
    </dataValidation>
    <dataValidation type="list" errorStyle="information" allowBlank="1" showInputMessage="1" showErrorMessage="1" sqref="D21 B54">
      <formula1>$B$57:$B$62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HORZ.ZOEKEN &amp; Tranponeren</vt:lpstr>
      <vt:lpstr>'HORZ.ZOEKEN &amp; Tranponeren'!Afdrukbereik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2017-04-22T12:40:13Z</cp:lastPrinted>
  <dcterms:created xsi:type="dcterms:W3CDTF">2016-10-31T14:40:20Z</dcterms:created>
  <dcterms:modified xsi:type="dcterms:W3CDTF">2017-05-05T12:58:37Z</dcterms:modified>
</cp:coreProperties>
</file>