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tables/table1.xml" ContentType="application/vnd.openxmlformats-officedocument.spreadsheetml.table+xml"/>
  <Override PartName="/xl/drawings/drawing7.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drawings/drawing10.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drawings/drawing11.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drawings/drawing12.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3.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drawings/drawing14.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drawings/drawing15.xml" ContentType="application/vnd.openxmlformats-officedocument.drawing+xml"/>
  <Override PartName="/xl/embeddings/oleObject19.bin" ContentType="application/vnd.openxmlformats-officedocument.oleObject"/>
  <Override PartName="/xl/embeddings/oleObject20.bin" ContentType="application/vnd.openxmlformats-officedocument.oleObject"/>
  <Override PartName="/xl/drawings/drawing16.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tables/table2.xml" ContentType="application/vnd.openxmlformats-officedocument.spreadsheetml.table+xml"/>
  <Override PartName="/xl/drawings/drawing19.xml" ContentType="application/vnd.openxmlformats-officedocument.drawing+xml"/>
  <Override PartName="/xl/embeddings/oleObject23.bin" ContentType="application/vnd.openxmlformats-officedocument.oleObject"/>
  <Override PartName="/xl/embeddings/oleObject24.bin" ContentType="application/vnd.openxmlformats-officedocument.oleObject"/>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4c3fa8c3b60ea7cf/Documenten Onedrive/Cursussen/1. Alle werkboek cursussen/Excel/1. Excel basis/"/>
    </mc:Choice>
  </mc:AlternateContent>
  <xr:revisionPtr revIDLastSave="0" documentId="14_{0587E145-41C6-42E0-BAE6-8FA78E860D27}" xr6:coauthVersionLast="47" xr6:coauthVersionMax="47" xr10:uidLastSave="{00000000-0000-0000-0000-000000000000}"/>
  <bookViews>
    <workbookView xWindow="-98" yWindow="-98" windowWidth="19396" windowHeight="11596" tabRatio="844" xr2:uid="{00000000-000D-0000-FFFF-FFFF00000000}"/>
  </bookViews>
  <sheets>
    <sheet name="Inhoudsopgave Excel basis" sheetId="1" r:id="rId1"/>
    <sheet name="1 Rekenen in Excel " sheetId="29" r:id="rId2"/>
    <sheet name="2 Het scherm en Lint" sheetId="30" r:id="rId3"/>
    <sheet name="3 Celeigenschappen" sheetId="31" r:id="rId4"/>
    <sheet name="4 Printen in Excel" sheetId="32" r:id="rId5"/>
    <sheet name="5 Kolommen en vulgreep" sheetId="33" r:id="rId6"/>
    <sheet name="6 Sorteren en Filteren" sheetId="34" r:id="rId7"/>
    <sheet name="7 Tekst Basisoefening " sheetId="35" r:id="rId8"/>
    <sheet name="8 Randen en Opmaak" sheetId="36" r:id="rId9"/>
    <sheet name="9 Formules invoeren" sheetId="37" r:id="rId10"/>
    <sheet name="10 Diverse Formules " sheetId="38" r:id="rId11"/>
    <sheet name="11. Formules in meerdere tabs" sheetId="39" r:id="rId12"/>
    <sheet name="1e kwt" sheetId="14" state="hidden" r:id="rId13"/>
    <sheet name="2e kwt" sheetId="15" state="hidden" r:id="rId14"/>
    <sheet name="3e kwt" sheetId="16" state="hidden" r:id="rId15"/>
    <sheet name="4e kwt" sheetId="17" state="hidden" r:id="rId16"/>
    <sheet name="12 Kasboekformules " sheetId="46" r:id="rId17"/>
    <sheet name="Opdr 13 Absoluut en relatief" sheetId="48" r:id="rId18"/>
    <sheet name="14 Functie Som en Autosom" sheetId="19" r:id="rId19"/>
    <sheet name="15 Statistische functies" sheetId="40" r:id="rId20"/>
    <sheet name="16 Logische functies ALS" sheetId="42" r:id="rId21"/>
    <sheet name="17 Financieele functies " sheetId="47" r:id="rId22"/>
    <sheet name="18 Grafiek invoegen" sheetId="43" r:id="rId23"/>
    <sheet name="19 Validatie lijst " sheetId="44" r:id="rId24"/>
    <sheet name="20 Subtotalen" sheetId="45" r:id="rId25"/>
    <sheet name="Opdr 21 Beveiligen &amp; verbergen " sheetId="26" r:id="rId26"/>
    <sheet name="Basis toets" sheetId="27" state="hidden"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123Graph_A" localSheetId="1" hidden="1">#REF!</definedName>
    <definedName name="__123Graph_A" localSheetId="10" hidden="1">#REF!</definedName>
    <definedName name="__123Graph_A" localSheetId="11" hidden="1">#REF!</definedName>
    <definedName name="__123Graph_A" localSheetId="16" hidden="1">#REF!</definedName>
    <definedName name="__123Graph_A" localSheetId="18" hidden="1">#REF!</definedName>
    <definedName name="__123Graph_A" localSheetId="19" hidden="1">#REF!</definedName>
    <definedName name="__123Graph_A" localSheetId="20" hidden="1">#REF!</definedName>
    <definedName name="__123Graph_A" localSheetId="21" hidden="1">#REF!</definedName>
    <definedName name="__123Graph_A" localSheetId="22" hidden="1">#REF!</definedName>
    <definedName name="__123Graph_A" localSheetId="23" hidden="1">#REF!</definedName>
    <definedName name="__123Graph_A" localSheetId="12" hidden="1">#REF!</definedName>
    <definedName name="__123Graph_A" localSheetId="2" hidden="1">#REF!</definedName>
    <definedName name="__123Graph_A" localSheetId="24" hidden="1">#REF!</definedName>
    <definedName name="__123Graph_A" localSheetId="13" hidden="1">#REF!</definedName>
    <definedName name="__123Graph_A" localSheetId="3" hidden="1">#REF!</definedName>
    <definedName name="__123Graph_A" localSheetId="14" hidden="1">#REF!</definedName>
    <definedName name="__123Graph_A" localSheetId="4" hidden="1">#REF!</definedName>
    <definedName name="__123Graph_A" localSheetId="15" hidden="1">#REF!</definedName>
    <definedName name="__123Graph_A" localSheetId="5"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7" hidden="1">#REF!</definedName>
    <definedName name="__123Graph_A" localSheetId="25" hidden="1">#REF!</definedName>
    <definedName name="__123Graph_A" hidden="1">#REF!</definedName>
    <definedName name="__123Graph_B" localSheetId="1" hidden="1">#REF!</definedName>
    <definedName name="__123Graph_B" localSheetId="10" hidden="1">#REF!</definedName>
    <definedName name="__123Graph_B" localSheetId="11" hidden="1">#REF!</definedName>
    <definedName name="__123Graph_B" localSheetId="16" hidden="1">#REF!</definedName>
    <definedName name="__123Graph_B" localSheetId="18" hidden="1">#REF!</definedName>
    <definedName name="__123Graph_B" localSheetId="19" hidden="1">#REF!</definedName>
    <definedName name="__123Graph_B" localSheetId="20" hidden="1">#REF!</definedName>
    <definedName name="__123Graph_B" localSheetId="21" hidden="1">#REF!</definedName>
    <definedName name="__123Graph_B" localSheetId="22" hidden="1">#REF!</definedName>
    <definedName name="__123Graph_B" localSheetId="23" hidden="1">#REF!</definedName>
    <definedName name="__123Graph_B" localSheetId="12" hidden="1">#REF!</definedName>
    <definedName name="__123Graph_B" localSheetId="2" hidden="1">#REF!</definedName>
    <definedName name="__123Graph_B" localSheetId="24" hidden="1">#REF!</definedName>
    <definedName name="__123Graph_B" localSheetId="13" hidden="1">#REF!</definedName>
    <definedName name="__123Graph_B" localSheetId="3" hidden="1">#REF!</definedName>
    <definedName name="__123Graph_B" localSheetId="14" hidden="1">#REF!</definedName>
    <definedName name="__123Graph_B" localSheetId="4" hidden="1">#REF!</definedName>
    <definedName name="__123Graph_B" localSheetId="15" hidden="1">#REF!</definedName>
    <definedName name="__123Graph_B" localSheetId="5" hidden="1">#REF!</definedName>
    <definedName name="__123Graph_B" localSheetId="6" hidden="1">#REF!</definedName>
    <definedName name="__123Graph_B" localSheetId="7" hidden="1">#REF!</definedName>
    <definedName name="__123Graph_B" localSheetId="8" hidden="1">#REF!</definedName>
    <definedName name="__123Graph_B" localSheetId="9" hidden="1">#REF!</definedName>
    <definedName name="__123Graph_B" localSheetId="17" hidden="1">#REF!</definedName>
    <definedName name="__123Graph_B" localSheetId="25" hidden="1">#REF!</definedName>
    <definedName name="__123Graph_B" hidden="1">#REF!</definedName>
    <definedName name="__123Graph_X" localSheetId="1" hidden="1">#REF!</definedName>
    <definedName name="__123Graph_X" localSheetId="10" hidden="1">#REF!</definedName>
    <definedName name="__123Graph_X" localSheetId="11" hidden="1">#REF!</definedName>
    <definedName name="__123Graph_X" localSheetId="16" hidden="1">#REF!</definedName>
    <definedName name="__123Graph_X" localSheetId="18" hidden="1">#REF!</definedName>
    <definedName name="__123Graph_X" localSheetId="19" hidden="1">#REF!</definedName>
    <definedName name="__123Graph_X" localSheetId="20" hidden="1">#REF!</definedName>
    <definedName name="__123Graph_X" localSheetId="21" hidden="1">#REF!</definedName>
    <definedName name="__123Graph_X" localSheetId="22" hidden="1">#REF!</definedName>
    <definedName name="__123Graph_X" localSheetId="23" hidden="1">#REF!</definedName>
    <definedName name="__123Graph_X" localSheetId="12" hidden="1">#REF!</definedName>
    <definedName name="__123Graph_X" localSheetId="2" hidden="1">#REF!</definedName>
    <definedName name="__123Graph_X" localSheetId="24" hidden="1">#REF!</definedName>
    <definedName name="__123Graph_X" localSheetId="13" hidden="1">#REF!</definedName>
    <definedName name="__123Graph_X" localSheetId="3" hidden="1">#REF!</definedName>
    <definedName name="__123Graph_X" localSheetId="14" hidden="1">#REF!</definedName>
    <definedName name="__123Graph_X" localSheetId="4" hidden="1">#REF!</definedName>
    <definedName name="__123Graph_X" localSheetId="15" hidden="1">#REF!</definedName>
    <definedName name="__123Graph_X" localSheetId="5" hidden="1">#REF!</definedName>
    <definedName name="__123Graph_X" localSheetId="6" hidden="1">#REF!</definedName>
    <definedName name="__123Graph_X" localSheetId="7" hidden="1">#REF!</definedName>
    <definedName name="__123Graph_X" localSheetId="8" hidden="1">#REF!</definedName>
    <definedName name="__123Graph_X" localSheetId="9" hidden="1">#REF!</definedName>
    <definedName name="__123Graph_X" localSheetId="17" hidden="1">#REF!</definedName>
    <definedName name="__123Graph_X" localSheetId="25" hidden="1">#REF!</definedName>
    <definedName name="__123Graph_X" hidden="1">#REF!</definedName>
    <definedName name="_xlnm._FilterDatabase" localSheetId="22" hidden="1">'18 Grafiek invoegen'!#REF!</definedName>
    <definedName name="_xlnm._FilterDatabase" localSheetId="23" hidden="1">'19 Validatie lijst '!#REF!</definedName>
    <definedName name="_xlnm._FilterDatabase" localSheetId="6" hidden="1">'6 Sorteren en Filteren'!$A$1:$K$9</definedName>
    <definedName name="adres">'[1]14 Kasboekformules '!$A$14:$A$24</definedName>
    <definedName name="adressen">'[1]14 Kasboekformules '!$A$14:$A$24</definedName>
    <definedName name="_xlnm.Print_Area" localSheetId="1">'1 Rekenen in Excel '!$A$1:$K$30</definedName>
    <definedName name="_xlnm.Print_Area" localSheetId="10">'10 Diverse Formules '!$A$1:$J$40</definedName>
    <definedName name="_xlnm.Print_Area" localSheetId="16">'12 Kasboekformules '!$A$1:$F$45</definedName>
    <definedName name="_xlnm.Print_Area" localSheetId="18">'14 Functie Som en Autosom'!$A$1:$K$46</definedName>
    <definedName name="_xlnm.Print_Area" localSheetId="19">'15 Statistische functies'!$A$1:$J$37</definedName>
    <definedName name="_xlnm.Print_Area" localSheetId="20">'16 Logische functies ALS'!$A$1:$I$44</definedName>
    <definedName name="_xlnm.Print_Area" localSheetId="21">'17 Financieele functies '!$A$1:$J$52</definedName>
    <definedName name="_xlnm.Print_Area" localSheetId="22">'18 Grafiek invoegen'!$A$1:$H$49</definedName>
    <definedName name="_xlnm.Print_Area" localSheetId="23">'19 Validatie lijst '!$A$1:$G$51</definedName>
    <definedName name="_xlnm.Print_Area" localSheetId="2">'2 Het scherm en Lint'!$A$1:$K$30</definedName>
    <definedName name="_xlnm.Print_Area" localSheetId="3">'3 Celeigenschappen'!$A$1:$H$34</definedName>
    <definedName name="_xlnm.Print_Area" localSheetId="4">'4 Printen in Excel'!$A$1:$L$34</definedName>
    <definedName name="_xlnm.Print_Area" localSheetId="5">'5 Kolommen en vulgreep'!$A$1:$R$37</definedName>
    <definedName name="_xlnm.Print_Area" localSheetId="6">'6 Sorteren en Filteren'!$A$1:$K$63</definedName>
    <definedName name="_xlnm.Print_Area" localSheetId="7">'7 Tekst Basisoefening '!$A$1:$G$22</definedName>
    <definedName name="_xlnm.Print_Area" localSheetId="26">'Basis toets'!$B$1:$O$77</definedName>
    <definedName name="_xlnm.Print_Area" localSheetId="0">'Inhoudsopgave Excel basis'!$A$1:$C$32</definedName>
    <definedName name="_xlnm.Print_Area" localSheetId="25">'Opdr 21 Beveiligen &amp; verbergen '!$A$1:$H$49</definedName>
    <definedName name="Artikel">[2]!artikellijst5[#All]</definedName>
    <definedName name="Berekenen" localSheetId="1" hidden="1">#REF!</definedName>
    <definedName name="Berekenen" localSheetId="10" hidden="1">#REF!</definedName>
    <definedName name="Berekenen" localSheetId="11" hidden="1">#REF!</definedName>
    <definedName name="Berekenen" localSheetId="16" hidden="1">#REF!</definedName>
    <definedName name="Berekenen" localSheetId="18" hidden="1">#REF!</definedName>
    <definedName name="Berekenen" localSheetId="19" hidden="1">#REF!</definedName>
    <definedName name="Berekenen" localSheetId="20" hidden="1">#REF!</definedName>
    <definedName name="Berekenen" localSheetId="21" hidden="1">#REF!</definedName>
    <definedName name="Berekenen" localSheetId="22" hidden="1">#REF!</definedName>
    <definedName name="Berekenen" localSheetId="23" hidden="1">#REF!</definedName>
    <definedName name="Berekenen" localSheetId="12" hidden="1">#REF!</definedName>
    <definedName name="Berekenen" localSheetId="2" hidden="1">#REF!</definedName>
    <definedName name="Berekenen" localSheetId="24" hidden="1">#REF!</definedName>
    <definedName name="Berekenen" localSheetId="13" hidden="1">#REF!</definedName>
    <definedName name="Berekenen" localSheetId="3" hidden="1">#REF!</definedName>
    <definedName name="Berekenen" localSheetId="14" hidden="1">#REF!</definedName>
    <definedName name="Berekenen" localSheetId="4" hidden="1">#REF!</definedName>
    <definedName name="Berekenen" localSheetId="15" hidden="1">#REF!</definedName>
    <definedName name="Berekenen" localSheetId="5" hidden="1">#REF!</definedName>
    <definedName name="Berekenen" localSheetId="6" hidden="1">#REF!</definedName>
    <definedName name="Berekenen" localSheetId="7" hidden="1">#REF!</definedName>
    <definedName name="Berekenen" localSheetId="8" hidden="1">#REF!</definedName>
    <definedName name="Berekenen" localSheetId="9" hidden="1">#REF!</definedName>
    <definedName name="Berekenen" localSheetId="17" hidden="1">#REF!</definedName>
    <definedName name="Berekenen" localSheetId="25" hidden="1">#REF!</definedName>
    <definedName name="Berekenen" hidden="1">#REF!</definedName>
    <definedName name="boter" localSheetId="16">#REF!</definedName>
    <definedName name="boter" localSheetId="21">#REF!</definedName>
    <definedName name="boter" localSheetId="12">#REF!</definedName>
    <definedName name="boter" localSheetId="13">#REF!</definedName>
    <definedName name="boter" localSheetId="25">#REF!</definedName>
    <definedName name="boter">#REF!</definedName>
    <definedName name="campinginkomsten">'[3]Blok 6 Statistiche functie'!$C$34:$I$39</definedName>
    <definedName name="codenr_vervangen">'[4]Codes oud en nieuw'!$A$2:$C$52</definedName>
    <definedName name="Exlusief">'[5]Blok 5 Autosom'!#REF!</definedName>
    <definedName name="Fruit" localSheetId="12">'[6]Gegevens lijst'!$C$2:$C$6</definedName>
    <definedName name="Fruit" localSheetId="13">'[6]Gegevens lijst'!$C$2:$C$6</definedName>
    <definedName name="Fruit">'[7]Gegevens lijst'!$C$2:$C$6</definedName>
    <definedName name="geg_vern" localSheetId="1" hidden="1">#REF!</definedName>
    <definedName name="geg_vern" localSheetId="10" hidden="1">#REF!</definedName>
    <definedName name="geg_vern" localSheetId="11" hidden="1">#REF!</definedName>
    <definedName name="geg_vern" localSheetId="16" hidden="1">#REF!</definedName>
    <definedName name="geg_vern" localSheetId="18" hidden="1">#REF!</definedName>
    <definedName name="geg_vern" localSheetId="19" hidden="1">#REF!</definedName>
    <definedName name="geg_vern" localSheetId="20" hidden="1">#REF!</definedName>
    <definedName name="geg_vern" localSheetId="21" hidden="1">#REF!</definedName>
    <definedName name="geg_vern" localSheetId="22" hidden="1">#REF!</definedName>
    <definedName name="geg_vern" localSheetId="23" hidden="1">#REF!</definedName>
    <definedName name="geg_vern" localSheetId="12" hidden="1">#REF!</definedName>
    <definedName name="geg_vern" localSheetId="2" hidden="1">#REF!</definedName>
    <definedName name="geg_vern" localSheetId="24" hidden="1">#REF!</definedName>
    <definedName name="geg_vern" localSheetId="13" hidden="1">#REF!</definedName>
    <definedName name="geg_vern" localSheetId="3" hidden="1">#REF!</definedName>
    <definedName name="geg_vern" localSheetId="14" hidden="1">#REF!</definedName>
    <definedName name="geg_vern" localSheetId="4" hidden="1">#REF!</definedName>
    <definedName name="geg_vern" localSheetId="15" hidden="1">#REF!</definedName>
    <definedName name="geg_vern" localSheetId="5" hidden="1">#REF!</definedName>
    <definedName name="geg_vern" localSheetId="6" hidden="1">#REF!</definedName>
    <definedName name="geg_vern" localSheetId="7" hidden="1">#REF!</definedName>
    <definedName name="geg_vern" localSheetId="8" hidden="1">#REF!</definedName>
    <definedName name="geg_vern" localSheetId="9" hidden="1">#REF!</definedName>
    <definedName name="geg_vern" localSheetId="17" hidden="1">#REF!</definedName>
    <definedName name="geg_vern" localSheetId="25" hidden="1">#REF!</definedName>
    <definedName name="geg_vern" hidden="1">#REF!</definedName>
    <definedName name="Gegevens_vernieuwen" localSheetId="1" hidden="1">#REF!</definedName>
    <definedName name="Gegevens_vernieuwen" localSheetId="10" hidden="1">#REF!</definedName>
    <definedName name="Gegevens_vernieuwen" localSheetId="11" hidden="1">#REF!</definedName>
    <definedName name="Gegevens_vernieuwen" localSheetId="16" hidden="1">#REF!</definedName>
    <definedName name="Gegevens_vernieuwen" localSheetId="18" hidden="1">#REF!</definedName>
    <definedName name="Gegevens_vernieuwen" localSheetId="19" hidden="1">#REF!</definedName>
    <definedName name="Gegevens_vernieuwen" localSheetId="20" hidden="1">#REF!</definedName>
    <definedName name="Gegevens_vernieuwen" localSheetId="21" hidden="1">#REF!</definedName>
    <definedName name="Gegevens_vernieuwen" localSheetId="22" hidden="1">#REF!</definedName>
    <definedName name="Gegevens_vernieuwen" localSheetId="23" hidden="1">#REF!</definedName>
    <definedName name="Gegevens_vernieuwen" localSheetId="12" hidden="1">#REF!</definedName>
    <definedName name="Gegevens_vernieuwen" localSheetId="2" hidden="1">#REF!</definedName>
    <definedName name="Gegevens_vernieuwen" localSheetId="24" hidden="1">#REF!</definedName>
    <definedName name="Gegevens_vernieuwen" localSheetId="13" hidden="1">#REF!</definedName>
    <definedName name="Gegevens_vernieuwen" localSheetId="3" hidden="1">#REF!</definedName>
    <definedName name="Gegevens_vernieuwen" localSheetId="14" hidden="1">#REF!</definedName>
    <definedName name="Gegevens_vernieuwen" localSheetId="4" hidden="1">#REF!</definedName>
    <definedName name="Gegevens_vernieuwen" localSheetId="15" hidden="1">#REF!</definedName>
    <definedName name="Gegevens_vernieuwen" localSheetId="5" hidden="1">#REF!</definedName>
    <definedName name="Gegevens_vernieuwen" localSheetId="6" hidden="1">#REF!</definedName>
    <definedName name="Gegevens_vernieuwen" localSheetId="7" hidden="1">#REF!</definedName>
    <definedName name="Gegevens_vernieuwen" localSheetId="8" hidden="1">#REF!</definedName>
    <definedName name="Gegevens_vernieuwen" localSheetId="9" hidden="1">#REF!</definedName>
    <definedName name="Gegevens_vernieuwen" localSheetId="17" hidden="1">#REF!</definedName>
    <definedName name="Gegevens_vernieuwen" localSheetId="25" hidden="1">#REF!</definedName>
    <definedName name="Gegevens_vernieuwen" hidden="1">#REF!</definedName>
    <definedName name="gereedschappen" localSheetId="12">'[8]Validatie externe lijst'!$E$3:$E$9</definedName>
    <definedName name="gereedschappen" localSheetId="13">'[8]Validatie externe lijst'!$E$3:$E$9</definedName>
    <definedName name="gereedschappen">'[4]Validatie externe lijst'!$E$3:$E$9</definedName>
    <definedName name="Getallen">'[7]Gegevens lijst'!$A$2:$A$6</definedName>
    <definedName name="HTML_CodePage" hidden="1">1252</definedName>
    <definedName name="HTML_Control" localSheetId="1" hidden="1">{"'Cijfers'!$A$1:$L$22"}</definedName>
    <definedName name="HTML_Control" localSheetId="10" hidden="1">{"'Cijfers'!$A$1:$L$22"}</definedName>
    <definedName name="HTML_Control" localSheetId="11" hidden="1">{"'Cijfers'!$A$1:$L$22"}</definedName>
    <definedName name="HTML_Control" localSheetId="16" hidden="1">{"'Cijfers'!$A$1:$L$22"}</definedName>
    <definedName name="HTML_Control" localSheetId="18" hidden="1">{"'Cijfers'!$A$1:$L$22"}</definedName>
    <definedName name="HTML_Control" localSheetId="19" hidden="1">{"'Cijfers'!$A$1:$L$22"}</definedName>
    <definedName name="HTML_Control" localSheetId="20" hidden="1">{"'Cijfers'!$A$1:$L$22"}</definedName>
    <definedName name="HTML_Control" localSheetId="21" hidden="1">{"'Cijfers'!$A$1:$L$22"}</definedName>
    <definedName name="HTML_Control" localSheetId="22" hidden="1">{"'Cijfers'!$A$1:$L$22"}</definedName>
    <definedName name="HTML_Control" localSheetId="23" hidden="1">{"'Cijfers'!$A$1:$L$22"}</definedName>
    <definedName name="HTML_Control" localSheetId="12" hidden="1">{"'Cijfers'!$A$1:$L$22"}</definedName>
    <definedName name="HTML_Control" localSheetId="2" hidden="1">{"'Cijfers'!$A$1:$L$22"}</definedName>
    <definedName name="HTML_Control" localSheetId="24" hidden="1">{"'Cijfers'!$A$1:$L$22"}</definedName>
    <definedName name="HTML_Control" localSheetId="13" hidden="1">{"'Cijfers'!$A$1:$L$22"}</definedName>
    <definedName name="HTML_Control" localSheetId="3" hidden="1">{"'Cijfers'!$A$1:$L$22"}</definedName>
    <definedName name="HTML_Control" localSheetId="14" hidden="1">{"'Cijfers'!$A$1:$L$22"}</definedName>
    <definedName name="HTML_Control" localSheetId="4" hidden="1">{"'Cijfers'!$A$1:$L$22"}</definedName>
    <definedName name="HTML_Control" localSheetId="15" hidden="1">{"'Cijfers'!$A$1:$L$22"}</definedName>
    <definedName name="HTML_Control" localSheetId="5" hidden="1">{"'Cijfers'!$A$1:$L$22"}</definedName>
    <definedName name="HTML_Control" localSheetId="6" hidden="1">{"'Cijfers'!$A$1:$L$22"}</definedName>
    <definedName name="HTML_Control" localSheetId="7" hidden="1">{"'Cijfers'!$A$1:$L$22"}</definedName>
    <definedName name="HTML_Control" localSheetId="8" hidden="1">{"'Cijfers'!$A$1:$L$22"}</definedName>
    <definedName name="HTML_Control" localSheetId="9" hidden="1">{"'Cijfers'!$A$1:$L$22"}</definedName>
    <definedName name="HTML_Control" localSheetId="17" hidden="1">{"'Cijfers'!$A$1:$L$22"}</definedName>
    <definedName name="HTML_Control" localSheetId="25" hidden="1">{"'Cijfers'!$A$1:$L$22"}</definedName>
    <definedName name="HTML_Control" hidden="1">{"'Cijfers'!$A$1:$L$22"}</definedName>
    <definedName name="HTML_Description" hidden="1">"Cijfers van de bla bla school"</definedName>
    <definedName name="HTML_Email" hidden="1">""</definedName>
    <definedName name="HTML_Header" hidden="1">"Cijfers"</definedName>
    <definedName name="HTML_LastUpdate" hidden="1">"13-7-1998"</definedName>
    <definedName name="HTML_LineAfter" hidden="1">TRUE</definedName>
    <definedName name="HTML_LineBefore" hidden="1">TRUE</definedName>
    <definedName name="HTML_Name" hidden="1">"Davilex"</definedName>
    <definedName name="HTML_OBDlg2" hidden="1">TRUE</definedName>
    <definedName name="HTML_OBDlg3" hidden="1">TRUE</definedName>
    <definedName name="HTML_OBDlg4" hidden="1">TRUE</definedName>
    <definedName name="HTML_OS" hidden="1">0</definedName>
    <definedName name="HTML_PathFile" hidden="1">"C:\HTML.htm"</definedName>
    <definedName name="HTML_PathTemplate" hidden="1">"C:\html.htm"</definedName>
    <definedName name="HTML_Title" hidden="1">"Cijfers"</definedName>
    <definedName name="Inclusief">'[5]Blok 5 Autosom'!#REF!</definedName>
    <definedName name="inkomsten">'[5]Blok 5 Autosom'!#REF!</definedName>
    <definedName name="kosten">'[5]Blok 5 Autosom'!#REF!</definedName>
    <definedName name="levensmiddelen">'[4]Opdr. 6 Validatie lijst'!$J$5:$J$12</definedName>
    <definedName name="netto">'[5]Blok 5 Autosom'!#REF!</definedName>
    <definedName name="nummer">[9]Artikelen!$A$2:$A$9</definedName>
    <definedName name="omzet">'[5]Blok 5 Autosom'!#REF!</definedName>
    <definedName name="oud_naar_nieuw">'[4]Codes oud en nieuw'!$A$2:$C$52</definedName>
    <definedName name="Oude_codes" localSheetId="12">'[8]Codes oud en nieuw'!$A$2:$A$34</definedName>
    <definedName name="Oude_codes" localSheetId="13">'[8]Codes oud en nieuw'!$A$2:$A$34</definedName>
    <definedName name="Oude_codes">'[4]Codes oud en nieuw'!$A$2:$A$34</definedName>
    <definedName name="product" localSheetId="16">#REF!</definedName>
    <definedName name="product" localSheetId="21">#REF!</definedName>
    <definedName name="product" localSheetId="12">#REF!</definedName>
    <definedName name="product" localSheetId="13">#REF!</definedName>
    <definedName name="product" localSheetId="25">#REF!</definedName>
    <definedName name="product">#REF!</definedName>
    <definedName name="Uiterlijk" localSheetId="1" hidden="1">#REF!</definedName>
    <definedName name="Uiterlijk" localSheetId="10" hidden="1">#REF!</definedName>
    <definedName name="Uiterlijk" localSheetId="11" hidden="1">#REF!</definedName>
    <definedName name="Uiterlijk" localSheetId="16" hidden="1">#REF!</definedName>
    <definedName name="Uiterlijk" localSheetId="18" hidden="1">#REF!</definedName>
    <definedName name="Uiterlijk" localSheetId="19" hidden="1">#REF!</definedName>
    <definedName name="Uiterlijk" localSheetId="20" hidden="1">#REF!</definedName>
    <definedName name="Uiterlijk" localSheetId="21" hidden="1">#REF!</definedName>
    <definedName name="Uiterlijk" localSheetId="22" hidden="1">#REF!</definedName>
    <definedName name="Uiterlijk" localSheetId="23" hidden="1">#REF!</definedName>
    <definedName name="Uiterlijk" localSheetId="12" hidden="1">#REF!</definedName>
    <definedName name="Uiterlijk" localSheetId="2" hidden="1">#REF!</definedName>
    <definedName name="Uiterlijk" localSheetId="24" hidden="1">#REF!</definedName>
    <definedName name="Uiterlijk" localSheetId="13" hidden="1">#REF!</definedName>
    <definedName name="Uiterlijk" localSheetId="3" hidden="1">#REF!</definedName>
    <definedName name="Uiterlijk" localSheetId="14" hidden="1">#REF!</definedName>
    <definedName name="Uiterlijk" localSheetId="4" hidden="1">#REF!</definedName>
    <definedName name="Uiterlijk" localSheetId="15" hidden="1">#REF!</definedName>
    <definedName name="Uiterlijk" localSheetId="5" hidden="1">#REF!</definedName>
    <definedName name="Uiterlijk" localSheetId="6" hidden="1">#REF!</definedName>
    <definedName name="Uiterlijk" localSheetId="7" hidden="1">#REF!</definedName>
    <definedName name="Uiterlijk" localSheetId="8" hidden="1">#REF!</definedName>
    <definedName name="Uiterlijk" localSheetId="9" hidden="1">#REF!</definedName>
    <definedName name="Uiterlijk" localSheetId="17" hidden="1">#REF!</definedName>
    <definedName name="Uiterlijk" localSheetId="25" hidden="1">#REF!</definedName>
    <definedName name="Uiterlijk" hidden="1">#REF!</definedName>
    <definedName name="uitgaven">'[5]Blok 5 Autosom'!#REF!</definedName>
    <definedName name="Vernieuwen" localSheetId="1" hidden="1">#REF!</definedName>
    <definedName name="Vernieuwen" localSheetId="10" hidden="1">#REF!</definedName>
    <definedName name="Vernieuwen" localSheetId="11" hidden="1">#REF!</definedName>
    <definedName name="Vernieuwen" localSheetId="16" hidden="1">#REF!</definedName>
    <definedName name="Vernieuwen" localSheetId="18" hidden="1">#REF!</definedName>
    <definedName name="Vernieuwen" localSheetId="19" hidden="1">#REF!</definedName>
    <definedName name="Vernieuwen" localSheetId="20" hidden="1">#REF!</definedName>
    <definedName name="Vernieuwen" localSheetId="21" hidden="1">#REF!</definedName>
    <definedName name="Vernieuwen" localSheetId="22" hidden="1">#REF!</definedName>
    <definedName name="Vernieuwen" localSheetId="23" hidden="1">#REF!</definedName>
    <definedName name="Vernieuwen" localSheetId="12" hidden="1">#REF!</definedName>
    <definedName name="Vernieuwen" localSheetId="2" hidden="1">#REF!</definedName>
    <definedName name="Vernieuwen" localSheetId="24" hidden="1">#REF!</definedName>
    <definedName name="Vernieuwen" localSheetId="13" hidden="1">#REF!</definedName>
    <definedName name="Vernieuwen" localSheetId="3" hidden="1">#REF!</definedName>
    <definedName name="Vernieuwen" localSheetId="14" hidden="1">#REF!</definedName>
    <definedName name="Vernieuwen" localSheetId="4" hidden="1">#REF!</definedName>
    <definedName name="Vernieuwen" localSheetId="15" hidden="1">#REF!</definedName>
    <definedName name="Vernieuwen" localSheetId="5" hidden="1">#REF!</definedName>
    <definedName name="Vernieuwen" localSheetId="6" hidden="1">#REF!</definedName>
    <definedName name="Vernieuwen" localSheetId="7" hidden="1">#REF!</definedName>
    <definedName name="Vernieuwen" localSheetId="8" hidden="1">#REF!</definedName>
    <definedName name="Vernieuwen" localSheetId="9" hidden="1">#REF!</definedName>
    <definedName name="Vernieuwen" localSheetId="17" hidden="1">#REF!</definedName>
    <definedName name="Vernieuwen" localSheetId="25" hidden="1">#REF!</definedName>
    <definedName name="Vernieuwen" hidden="1">#REF!</definedName>
    <definedName name="Z_8FD0B76A_8E72_4803_9D03_14AF713FCB61_.wvu.PrintArea" localSheetId="5" hidden="1">'5 Kolommen en vulgreep'!$A$2:$K$31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42" l="1"/>
  <c r="H35" i="42"/>
  <c r="H36" i="42"/>
  <c r="H37" i="42"/>
  <c r="H38" i="42"/>
  <c r="H39" i="42"/>
  <c r="C33" i="39"/>
  <c r="C34" i="40"/>
  <c r="F13" i="46" l="1"/>
  <c r="D12" i="17"/>
  <c r="D11" i="17"/>
  <c r="D10" i="17"/>
  <c r="D9" i="17"/>
  <c r="D8" i="17"/>
  <c r="D7" i="17"/>
  <c r="A2" i="17"/>
  <c r="D12" i="16"/>
  <c r="D11" i="16"/>
  <c r="D10" i="16"/>
  <c r="D9" i="16"/>
  <c r="D8" i="16"/>
  <c r="D7" i="16"/>
  <c r="A2" i="16"/>
  <c r="D12" i="15"/>
  <c r="D11" i="15"/>
  <c r="D10" i="15"/>
  <c r="D9" i="15"/>
  <c r="D8" i="15"/>
  <c r="D7" i="15"/>
  <c r="A2" i="15"/>
  <c r="A2" i="14"/>
  <c r="C83" i="27"/>
  <c r="D47" i="26"/>
  <c r="D45" i="26"/>
  <c r="D44" i="26"/>
  <c r="D43" i="26"/>
  <c r="D42" i="26"/>
  <c r="D41" i="26"/>
  <c r="D40" i="26"/>
  <c r="D39" i="26"/>
  <c r="D38" i="26"/>
  <c r="D37" i="26"/>
  <c r="D36" i="26"/>
  <c r="D35" i="26"/>
  <c r="D22" i="26"/>
  <c r="D21" i="26"/>
  <c r="D20" i="26"/>
  <c r="D19" i="26"/>
  <c r="D18" i="26"/>
  <c r="D17" i="26"/>
  <c r="D16" i="26"/>
  <c r="D15" i="26"/>
  <c r="D14" i="26"/>
  <c r="D13" i="26"/>
  <c r="B31" i="45"/>
  <c r="B16" i="45"/>
  <c r="B15" i="45"/>
  <c r="B14" i="45"/>
  <c r="B13" i="45"/>
  <c r="B12" i="45"/>
  <c r="D19" i="43"/>
  <c r="C19" i="43"/>
  <c r="E18" i="43"/>
  <c r="E19" i="43" s="1"/>
  <c r="E17" i="43"/>
  <c r="E16" i="43"/>
  <c r="H35" i="47"/>
  <c r="D35" i="47"/>
  <c r="I39" i="42"/>
  <c r="I38" i="42"/>
  <c r="I37" i="42"/>
  <c r="I36" i="42"/>
  <c r="I35" i="42"/>
  <c r="I34" i="42"/>
  <c r="I33" i="42"/>
  <c r="H33" i="42"/>
  <c r="C37" i="40"/>
  <c r="C35" i="40"/>
  <c r="C33" i="40"/>
  <c r="J31" i="40"/>
  <c r="I31" i="40"/>
  <c r="H31" i="40"/>
  <c r="G31" i="40"/>
  <c r="F31" i="40"/>
  <c r="E31" i="40"/>
  <c r="D31" i="40"/>
  <c r="C31" i="40"/>
  <c r="I16" i="40"/>
  <c r="H16" i="40"/>
  <c r="G16" i="40"/>
  <c r="F16" i="40"/>
  <c r="E16" i="40"/>
  <c r="D16" i="40"/>
  <c r="C16" i="40"/>
  <c r="J46" i="19"/>
  <c r="G46" i="19"/>
  <c r="D46" i="19"/>
  <c r="K41" i="19"/>
  <c r="K40" i="19"/>
  <c r="I37" i="19"/>
  <c r="H37" i="19"/>
  <c r="G37" i="19"/>
  <c r="F37" i="19"/>
  <c r="E37" i="19"/>
  <c r="D37" i="19"/>
  <c r="C37" i="19"/>
  <c r="L41" i="48"/>
  <c r="H38" i="48"/>
  <c r="H37" i="48"/>
  <c r="G37" i="48"/>
  <c r="F37" i="48"/>
  <c r="E37" i="48"/>
  <c r="H36" i="48"/>
  <c r="G36" i="48"/>
  <c r="F36" i="48"/>
  <c r="E36" i="48"/>
  <c r="H35" i="48"/>
  <c r="G35" i="48"/>
  <c r="F35" i="48"/>
  <c r="E35" i="48"/>
  <c r="H34" i="48"/>
  <c r="G34" i="48"/>
  <c r="F34" i="48"/>
  <c r="E34" i="48"/>
  <c r="H33" i="48"/>
  <c r="G33" i="48"/>
  <c r="F33" i="48"/>
  <c r="E33" i="48"/>
  <c r="H32" i="48"/>
  <c r="G32" i="48"/>
  <c r="F32" i="48"/>
  <c r="E32" i="48"/>
  <c r="F45" i="46"/>
  <c r="D45" i="46"/>
  <c r="C45" i="46"/>
  <c r="F44" i="46"/>
  <c r="F43" i="46"/>
  <c r="F42" i="46"/>
  <c r="F41" i="46"/>
  <c r="F40" i="46"/>
  <c r="F39" i="46"/>
  <c r="F38" i="46"/>
  <c r="F37" i="46"/>
  <c r="F36" i="46"/>
  <c r="F35" i="46"/>
  <c r="F34" i="46"/>
  <c r="F33" i="46"/>
  <c r="F31" i="46"/>
  <c r="E30" i="39"/>
  <c r="E29" i="39"/>
  <c r="E28" i="39"/>
  <c r="E27" i="39"/>
  <c r="E26" i="39"/>
  <c r="E25" i="39"/>
  <c r="J36" i="38"/>
  <c r="I36" i="38"/>
  <c r="H36" i="38"/>
  <c r="G36" i="38"/>
  <c r="E36" i="38"/>
  <c r="D36" i="38"/>
  <c r="C36" i="38"/>
  <c r="J32" i="38"/>
  <c r="I32" i="38"/>
  <c r="H32" i="38"/>
  <c r="G32" i="38"/>
  <c r="F32" i="38"/>
  <c r="E32" i="38"/>
  <c r="D32" i="38"/>
  <c r="C32" i="38"/>
  <c r="C31" i="37"/>
  <c r="D13" i="37"/>
  <c r="I84" i="34"/>
  <c r="I83" i="34"/>
  <c r="I82" i="34"/>
  <c r="I81" i="34"/>
  <c r="I80" i="34"/>
  <c r="I79" i="34"/>
  <c r="I78" i="34"/>
  <c r="I77" i="34"/>
  <c r="I76" i="34"/>
  <c r="I75" i="34"/>
  <c r="I74" i="34"/>
  <c r="I73" i="34"/>
  <c r="I72" i="34"/>
  <c r="I71" i="34"/>
  <c r="I70" i="34"/>
  <c r="I69" i="34"/>
  <c r="I68" i="34"/>
  <c r="I67" i="34"/>
  <c r="I66" i="34"/>
  <c r="I65" i="34"/>
  <c r="I64" i="34"/>
  <c r="I63" i="34"/>
  <c r="I62" i="34"/>
  <c r="I61" i="34"/>
  <c r="I60" i="34"/>
  <c r="I59" i="34"/>
  <c r="I58" i="34"/>
  <c r="I57" i="34"/>
  <c r="I56" i="34"/>
  <c r="I55" i="34"/>
  <c r="I54" i="34"/>
  <c r="I53" i="34"/>
  <c r="I52" i="34"/>
  <c r="I51" i="34"/>
  <c r="I50" i="34"/>
  <c r="I49" i="34"/>
  <c r="I48" i="34"/>
  <c r="I47" i="34"/>
  <c r="I46" i="34"/>
  <c r="I45" i="34"/>
  <c r="I44" i="34"/>
  <c r="I43" i="34"/>
  <c r="I42" i="34"/>
  <c r="I41" i="34"/>
  <c r="I40" i="34"/>
  <c r="I39" i="34"/>
  <c r="I38" i="34"/>
  <c r="I37" i="34"/>
  <c r="I36" i="34"/>
  <c r="I35" i="34"/>
  <c r="I34" i="34"/>
  <c r="I33" i="34"/>
  <c r="I32" i="34"/>
  <c r="I31" i="34"/>
  <c r="I30" i="34"/>
  <c r="I29" i="34"/>
  <c r="I28" i="34"/>
  <c r="I27" i="34"/>
  <c r="I26" i="34"/>
  <c r="I25" i="34"/>
  <c r="I24" i="34"/>
  <c r="I23" i="34"/>
  <c r="I22" i="34"/>
  <c r="I21" i="34"/>
  <c r="I20" i="34"/>
  <c r="I19" i="34"/>
  <c r="I18" i="34"/>
  <c r="I17" i="34"/>
  <c r="I16" i="34"/>
  <c r="I15" i="34"/>
  <c r="I14" i="34"/>
  <c r="I13" i="34"/>
  <c r="I12" i="34"/>
  <c r="F17" i="29"/>
  <c r="E17" i="29"/>
  <c r="D17" i="29"/>
  <c r="C17" i="29"/>
</calcChain>
</file>

<file path=xl/sharedStrings.xml><?xml version="1.0" encoding="utf-8"?>
<sst xmlns="http://schemas.openxmlformats.org/spreadsheetml/2006/main" count="1425" uniqueCount="829">
  <si>
    <t>Inhoudsopgave Excel basis</t>
  </si>
  <si>
    <t>Opdrachten</t>
  </si>
  <si>
    <t>Reken in Excel het maken van een formule</t>
  </si>
  <si>
    <t>Opdracht 1</t>
  </si>
  <si>
    <t>Basis onderdelen van het Scherm en Lint</t>
  </si>
  <si>
    <t>Opdracht 2</t>
  </si>
  <si>
    <t>Celeigenschappen zoals: datums, valuta of telefoonnummers</t>
  </si>
  <si>
    <t>Opdracht 3</t>
  </si>
  <si>
    <t>Printen op 1 pagina, uitlijning afdruk bepaling</t>
  </si>
  <si>
    <t>Opdracht 4</t>
  </si>
  <si>
    <t>Kolom,rij passend maken en Vulgreep (automatisch doorvoeren)</t>
  </si>
  <si>
    <t>Opdracht 5</t>
  </si>
  <si>
    <t>Sorteren en filteren van een adressen bestand voor planningen te maken</t>
  </si>
  <si>
    <t>Opdracht 6</t>
  </si>
  <si>
    <t>Omgaan met tekst in Excel, Tekstvak en tekstopmaak</t>
  </si>
  <si>
    <t>Opdracht 7</t>
  </si>
  <si>
    <t>Opmaak van randen en lijnen met de knop en met Celeigenschappen</t>
  </si>
  <si>
    <t>Opdracht 8</t>
  </si>
  <si>
    <t>Formules invoeren (inslijpen)</t>
  </si>
  <si>
    <t>Opdracht 9</t>
  </si>
  <si>
    <t>Voordelen van een Tabel</t>
  </si>
  <si>
    <t>Opdracht 10</t>
  </si>
  <si>
    <t>Diverse formules maken</t>
  </si>
  <si>
    <t>Opdracht 11</t>
  </si>
  <si>
    <t>Gegevens in meerdere tabbladen berekenen in een cel</t>
  </si>
  <si>
    <t>Opdracht 12</t>
  </si>
  <si>
    <t>Absolute en relatieve cellen verwijzingen in diverse formules</t>
  </si>
  <si>
    <t>Opdracht 13</t>
  </si>
  <si>
    <t>Functie Som - diverse reeksen en cellen in een keer opsommen</t>
  </si>
  <si>
    <t>Opdracht 14</t>
  </si>
  <si>
    <t>Statistische functies - MIN, MAX of GEMIDDELDE uit een tabel halen</t>
  </si>
  <si>
    <t>Opdracht 15</t>
  </si>
  <si>
    <t>Financiële functies - betalingen en aflossing per maand berekenen</t>
  </si>
  <si>
    <t>Opdracht 16</t>
  </si>
  <si>
    <t>Logische functies - Als;dan - goed;fout - ja;nee</t>
  </si>
  <si>
    <t>Opdracht 17</t>
  </si>
  <si>
    <t>Grafieken maken en indelen - Taart punt en staafdiagrammen</t>
  </si>
  <si>
    <t>Opdracht 18</t>
  </si>
  <si>
    <t xml:space="preserve">Valideren op 3 manieren - dropmenu's maken en eigen lijsten </t>
  </si>
  <si>
    <t>Opdracht 19</t>
  </si>
  <si>
    <t>Subtotalen met FUNCTIE GETALLEN</t>
  </si>
  <si>
    <t>Opdracht 20</t>
  </si>
  <si>
    <t>Beveiligen en verbergen - Blokkeren en verbergen van cellen en formules</t>
  </si>
  <si>
    <t>Opdracht 21</t>
  </si>
  <si>
    <t>Toets opdrachten</t>
  </si>
  <si>
    <t>Opdracht 22</t>
  </si>
  <si>
    <t>Eenvoudig rekenen in Excel</t>
  </si>
  <si>
    <t>Oefening 1 Rekenen in Excel met een formule</t>
  </si>
  <si>
    <r>
      <t xml:space="preserve">Inkomsten: Typ een </t>
    </r>
    <r>
      <rPr>
        <b/>
        <sz val="11"/>
        <rFont val="Calibri"/>
        <family val="2"/>
      </rPr>
      <t>= teken</t>
    </r>
    <r>
      <rPr>
        <sz val="11"/>
        <rFont val="Calibri"/>
        <family val="2"/>
      </rPr>
      <t xml:space="preserve"> in cel C10, klik in cel C8 en typ een </t>
    </r>
    <r>
      <rPr>
        <b/>
        <sz val="11"/>
        <rFont val="Calibri"/>
        <family val="2"/>
      </rPr>
      <t>plus teken</t>
    </r>
    <r>
      <rPr>
        <sz val="11"/>
        <rFont val="Calibri"/>
        <family val="2"/>
      </rPr>
      <t xml:space="preserve"> </t>
    </r>
    <r>
      <rPr>
        <i/>
        <sz val="11"/>
        <rFont val="Calibri"/>
        <family val="2"/>
      </rPr>
      <t>(operator +) en</t>
    </r>
    <r>
      <rPr>
        <sz val="11"/>
        <rFont val="Calibri"/>
        <family val="2"/>
      </rPr>
      <t xml:space="preserve"> klik in cel C9 - </t>
    </r>
    <r>
      <rPr>
        <b/>
        <sz val="11"/>
        <rFont val="Calibri"/>
        <family val="2"/>
      </rPr>
      <t>Enter</t>
    </r>
    <r>
      <rPr>
        <sz val="11"/>
        <rFont val="Calibri"/>
        <family val="2"/>
      </rPr>
      <t>.</t>
    </r>
  </si>
  <si>
    <t>Uitgave: herhaal bovenstaande actie en verander de uitgaven in C8, de uitkomst wordt automatisch aangepast.</t>
  </si>
  <si>
    <r>
      <t xml:space="preserve">Typ een </t>
    </r>
    <r>
      <rPr>
        <b/>
        <sz val="11"/>
        <rFont val="Calibri"/>
        <family val="2"/>
      </rPr>
      <t>= teken</t>
    </r>
    <r>
      <rPr>
        <sz val="11"/>
        <rFont val="Calibri"/>
        <family val="2"/>
      </rPr>
      <t xml:space="preserve"> in het E10 en klik in cel C10 </t>
    </r>
    <r>
      <rPr>
        <i/>
        <sz val="11"/>
        <rFont val="Calibri"/>
        <family val="2"/>
      </rPr>
      <t>inkomsten</t>
    </r>
    <r>
      <rPr>
        <sz val="11"/>
        <rFont val="Calibri"/>
        <family val="2"/>
      </rPr>
      <t xml:space="preserve"> en typ een </t>
    </r>
    <r>
      <rPr>
        <b/>
        <sz val="11"/>
        <rFont val="Calibri"/>
        <family val="2"/>
      </rPr>
      <t>min teken</t>
    </r>
    <r>
      <rPr>
        <sz val="11"/>
        <rFont val="Calibri"/>
        <family val="2"/>
      </rPr>
      <t xml:space="preserve"> </t>
    </r>
    <r>
      <rPr>
        <i/>
        <sz val="11"/>
        <rFont val="Calibri"/>
        <family val="2"/>
      </rPr>
      <t>(operator</t>
    </r>
    <r>
      <rPr>
        <sz val="11"/>
        <rFont val="Calibri"/>
        <family val="2"/>
      </rPr>
      <t xml:space="preserve"> - ) - klik in D10 uitgaven - </t>
    </r>
    <r>
      <rPr>
        <b/>
        <sz val="11"/>
        <rFont val="Calibri"/>
        <family val="2"/>
      </rPr>
      <t>Enter</t>
    </r>
    <r>
      <rPr>
        <sz val="11"/>
        <rFont val="Calibri"/>
        <family val="2"/>
      </rPr>
      <t>.</t>
    </r>
  </si>
  <si>
    <t>Opdracht</t>
  </si>
  <si>
    <t>inkomsten</t>
  </si>
  <si>
    <t>uitgaven</t>
  </si>
  <si>
    <t>totaal</t>
  </si>
  <si>
    <t>21% Btw</t>
  </si>
  <si>
    <t>BTW ook berekenen</t>
  </si>
  <si>
    <r>
      <t xml:space="preserve">Typ een </t>
    </r>
    <r>
      <rPr>
        <b/>
        <sz val="11"/>
        <rFont val="Calibri"/>
        <family val="2"/>
      </rPr>
      <t>= teken</t>
    </r>
    <r>
      <rPr>
        <sz val="11"/>
        <rFont val="Calibri"/>
        <family val="2"/>
      </rPr>
      <t xml:space="preserve"> in het F10 klik in cel E10 </t>
    </r>
    <r>
      <rPr>
        <i/>
        <sz val="11"/>
        <rFont val="Calibri"/>
        <family val="2"/>
      </rPr>
      <t>Totaal</t>
    </r>
    <r>
      <rPr>
        <sz val="11"/>
        <rFont val="Calibri"/>
        <family val="2"/>
      </rPr>
      <t xml:space="preserve"> - typ </t>
    </r>
    <r>
      <rPr>
        <b/>
        <sz val="11"/>
        <rFont val="Calibri"/>
        <family val="2"/>
      </rPr>
      <t>een sterretje</t>
    </r>
    <r>
      <rPr>
        <sz val="11"/>
        <rFont val="Calibri"/>
        <family val="2"/>
      </rPr>
      <t xml:space="preserve"> </t>
    </r>
    <r>
      <rPr>
        <i/>
        <sz val="11"/>
        <rFont val="Calibri"/>
        <family val="2"/>
      </rPr>
      <t>(operator</t>
    </r>
    <r>
      <rPr>
        <sz val="11"/>
        <rFont val="Calibri"/>
        <family val="2"/>
      </rPr>
      <t xml:space="preserve"> Vermenigvuldigen * ) - typ 0,21 - </t>
    </r>
    <r>
      <rPr>
        <b/>
        <sz val="11"/>
        <rFont val="Calibri"/>
        <family val="2"/>
      </rPr>
      <t>Enter.</t>
    </r>
  </si>
  <si>
    <t>Voorbeeld</t>
  </si>
  <si>
    <t>Oefening 2 Snel Rekenen in Excel</t>
  </si>
  <si>
    <r>
      <t xml:space="preserve">Bereken 52 keer 37,50 eenmalig - typ </t>
    </r>
    <r>
      <rPr>
        <b/>
        <sz val="11"/>
        <rFont val="Calibri"/>
        <family val="2"/>
      </rPr>
      <t>=teken</t>
    </r>
    <r>
      <rPr>
        <sz val="11"/>
        <rFont val="Calibri"/>
        <family val="2"/>
      </rPr>
      <t xml:space="preserve"> in willekeurige cel en typ 52*37,50 - </t>
    </r>
    <r>
      <rPr>
        <b/>
        <sz val="11"/>
        <rFont val="Calibri"/>
        <family val="2"/>
      </rPr>
      <t>Enter.</t>
    </r>
  </si>
  <si>
    <r>
      <t xml:space="preserve">Klik in cel P22 en typ het getal 10  </t>
    </r>
    <r>
      <rPr>
        <b/>
        <sz val="11"/>
        <rFont val="Calibri"/>
        <family val="2"/>
      </rPr>
      <t>Enter</t>
    </r>
    <r>
      <rPr>
        <sz val="11"/>
        <rFont val="Calibri"/>
        <family val="2"/>
      </rPr>
      <t xml:space="preserve"> - en typ in cel P23 het getal 15 - </t>
    </r>
    <r>
      <rPr>
        <b/>
        <sz val="11"/>
        <rFont val="Calibri"/>
        <family val="2"/>
      </rPr>
      <t>Enter</t>
    </r>
    <r>
      <rPr>
        <sz val="11"/>
        <rFont val="Calibri"/>
        <family val="2"/>
      </rPr>
      <t>.</t>
    </r>
  </si>
  <si>
    <r>
      <rPr>
        <b/>
        <sz val="11"/>
        <rFont val="Calibri"/>
        <family val="2"/>
      </rPr>
      <t>Selecteer</t>
    </r>
    <r>
      <rPr>
        <sz val="11"/>
        <rFont val="Calibri"/>
        <family val="2"/>
      </rPr>
      <t xml:space="preserve"> de twee cellen P22 en P23 en sleep met de </t>
    </r>
    <r>
      <rPr>
        <b/>
        <sz val="11"/>
        <rFont val="Calibri"/>
        <family val="2"/>
      </rPr>
      <t>vulgreep</t>
    </r>
    <r>
      <rPr>
        <sz val="11"/>
        <rFont val="Calibri"/>
        <family val="2"/>
      </rPr>
      <t xml:space="preserve"> in de rechteronderhoek de getallen door tot 50.</t>
    </r>
  </si>
  <si>
    <r>
      <rPr>
        <b/>
        <sz val="11"/>
        <rFont val="Calibri"/>
        <family val="2"/>
      </rPr>
      <t>Selecteer</t>
    </r>
    <r>
      <rPr>
        <sz val="11"/>
        <rFont val="Calibri"/>
        <family val="2"/>
      </rPr>
      <t xml:space="preserve"> de gegevens die moeten worden berekend of de hele kolom P (klik op de P kolom).</t>
    </r>
  </si>
  <si>
    <r>
      <t xml:space="preserve">De uitkomst van de </t>
    </r>
    <r>
      <rPr>
        <b/>
        <sz val="11"/>
        <rFont val="Calibri"/>
        <family val="2"/>
      </rPr>
      <t>som</t>
    </r>
    <r>
      <rPr>
        <sz val="11"/>
        <rFont val="Calibri"/>
        <family val="2"/>
      </rPr>
      <t xml:space="preserve"> en bv. het </t>
    </r>
    <r>
      <rPr>
        <b/>
        <sz val="11"/>
        <rFont val="Calibri"/>
        <family val="2"/>
      </rPr>
      <t>gemiddelde</t>
    </r>
    <r>
      <rPr>
        <sz val="11"/>
        <rFont val="Calibri"/>
        <family val="2"/>
      </rPr>
      <t xml:space="preserve"> zijn zichtbaar in rechter onderhoek op de Statusbalk.</t>
    </r>
  </si>
  <si>
    <r>
      <rPr>
        <b/>
        <sz val="11"/>
        <rFont val="Calibri"/>
        <family val="2"/>
      </rPr>
      <t>Statusbalk instellen</t>
    </r>
    <r>
      <rPr>
        <sz val="11"/>
        <rFont val="Calibri"/>
        <family val="2"/>
      </rPr>
      <t xml:space="preserve"> - rechtermuisklik op de statusbalk en vink de gewenst statische mogelijkheden aan of uit.</t>
    </r>
  </si>
  <si>
    <r>
      <rPr>
        <b/>
        <sz val="11"/>
        <rFont val="Calibri"/>
        <family val="2"/>
      </rPr>
      <t>Selecteer</t>
    </r>
    <r>
      <rPr>
        <sz val="11"/>
        <rFont val="Calibri"/>
        <family val="2"/>
      </rPr>
      <t xml:space="preserve"> kolom P en druk </t>
    </r>
    <r>
      <rPr>
        <b/>
        <sz val="11"/>
        <rFont val="Calibri"/>
        <family val="2"/>
      </rPr>
      <t>delete</t>
    </r>
    <r>
      <rPr>
        <sz val="11"/>
        <rFont val="Calibri"/>
        <family val="2"/>
      </rPr>
      <t xml:space="preserve"> om alle gegevens in een keer te verwijderen.</t>
    </r>
  </si>
  <si>
    <t>Onderdelen van het scherm, Opslaan en Lint</t>
  </si>
  <si>
    <t>Oefening 1 De onderdelen van het scherm</t>
  </si>
  <si>
    <r>
      <t xml:space="preserve">Minibalk instellen of verplaatsen </t>
    </r>
    <r>
      <rPr>
        <b/>
        <sz val="12"/>
        <color indexed="8"/>
        <rFont val="Calibri"/>
        <family val="2"/>
      </rPr>
      <t>klik</t>
    </r>
    <r>
      <rPr>
        <sz val="12"/>
        <color indexed="8"/>
        <rFont val="Calibri"/>
        <family val="2"/>
      </rPr>
      <t xml:space="preserve"> op </t>
    </r>
    <r>
      <rPr>
        <b/>
        <sz val="12"/>
        <color indexed="8"/>
        <rFont val="Calibri"/>
        <family val="2"/>
      </rPr>
      <t xml:space="preserve">minibalk (helemaal rechts) </t>
    </r>
    <r>
      <rPr>
        <sz val="12"/>
        <color indexed="8"/>
        <rFont val="Calibri"/>
        <family val="2"/>
      </rPr>
      <t xml:space="preserve"> - </t>
    </r>
    <r>
      <rPr>
        <i/>
        <sz val="12"/>
        <color indexed="8"/>
        <rFont val="Calibri"/>
        <family val="2"/>
      </rPr>
      <t xml:space="preserve">Onder het </t>
    </r>
    <r>
      <rPr>
        <b/>
        <i/>
        <sz val="12"/>
        <color indexed="8"/>
        <rFont val="Calibri"/>
        <family val="2"/>
      </rPr>
      <t>Lint</t>
    </r>
    <r>
      <rPr>
        <i/>
        <sz val="12"/>
        <color indexed="8"/>
        <rFont val="Calibri"/>
        <family val="2"/>
      </rPr>
      <t xml:space="preserve"> weergeven</t>
    </r>
  </si>
  <si>
    <r>
      <rPr>
        <b/>
        <sz val="12"/>
        <color indexed="8"/>
        <rFont val="Calibri"/>
        <family val="2"/>
      </rPr>
      <t>Klik</t>
    </r>
    <r>
      <rPr>
        <sz val="12"/>
        <color indexed="8"/>
        <rFont val="Calibri"/>
        <family val="2"/>
      </rPr>
      <t xml:space="preserve"> in de Miniwerkbalk op de </t>
    </r>
    <r>
      <rPr>
        <b/>
        <sz val="12"/>
        <color indexed="8"/>
        <rFont val="Calibri"/>
        <family val="2"/>
      </rPr>
      <t xml:space="preserve">pijltjes </t>
    </r>
    <r>
      <rPr>
        <i/>
        <sz val="12"/>
        <color indexed="8"/>
        <rFont val="Calibri"/>
        <family val="2"/>
      </rPr>
      <t>om het venster te openen</t>
    </r>
    <r>
      <rPr>
        <b/>
        <sz val="12"/>
        <color indexed="8"/>
        <rFont val="Calibri"/>
        <family val="2"/>
      </rPr>
      <t xml:space="preserve"> en </t>
    </r>
    <r>
      <rPr>
        <sz val="12"/>
        <color indexed="8"/>
        <rFont val="Calibri"/>
        <family val="2"/>
      </rPr>
      <t xml:space="preserve">voeg </t>
    </r>
    <r>
      <rPr>
        <i/>
        <sz val="12"/>
        <color indexed="8"/>
        <rFont val="Calibri"/>
        <family val="2"/>
      </rPr>
      <t xml:space="preserve">E-mailen </t>
    </r>
    <r>
      <rPr>
        <sz val="12"/>
        <color indexed="8"/>
        <rFont val="Calibri"/>
        <family val="2"/>
      </rPr>
      <t>toe</t>
    </r>
  </si>
  <si>
    <r>
      <rPr>
        <b/>
        <sz val="12"/>
        <color indexed="8"/>
        <rFont val="Calibri"/>
        <family val="2"/>
      </rPr>
      <t>Blader</t>
    </r>
    <r>
      <rPr>
        <sz val="12"/>
        <color indexed="8"/>
        <rFont val="Calibri"/>
        <family val="2"/>
      </rPr>
      <t xml:space="preserve"> door het lint d.m.v. </t>
    </r>
    <r>
      <rPr>
        <b/>
        <sz val="12"/>
        <color indexed="8"/>
        <rFont val="Calibri"/>
        <family val="2"/>
      </rPr>
      <t>scrollen</t>
    </r>
    <r>
      <rPr>
        <sz val="12"/>
        <color indexed="8"/>
        <rFont val="Calibri"/>
        <family val="2"/>
      </rPr>
      <t xml:space="preserve"> met de muis in het </t>
    </r>
    <r>
      <rPr>
        <b/>
        <sz val="12"/>
        <color indexed="8"/>
        <rFont val="Calibri"/>
        <family val="2"/>
      </rPr>
      <t>Lint</t>
    </r>
  </si>
  <si>
    <t>In- en Uitzoomen op het plusje of het minnetje ( in rechter onderhoek)</t>
  </si>
  <si>
    <r>
      <t xml:space="preserve">Klik naast het percentage op de weergave knoppen klik op de knop </t>
    </r>
    <r>
      <rPr>
        <b/>
        <sz val="12"/>
        <color indexed="8"/>
        <rFont val="Calibri"/>
        <family val="2"/>
      </rPr>
      <t>Pagina-eindevoorbeeld</t>
    </r>
    <r>
      <rPr>
        <sz val="12"/>
        <color indexed="8"/>
        <rFont val="Calibri"/>
        <family val="2"/>
      </rPr>
      <t xml:space="preserve"> om print passend te slepen</t>
    </r>
  </si>
  <si>
    <r>
      <t xml:space="preserve">Klik naast het percentage op de weergave knop - </t>
    </r>
    <r>
      <rPr>
        <b/>
        <sz val="12"/>
        <color indexed="8"/>
        <rFont val="Calibri"/>
        <family val="2"/>
      </rPr>
      <t>Normale weergave</t>
    </r>
  </si>
  <si>
    <t>Oefening 2 Opslaan en Opslaan als in extensies en afdrukken</t>
  </si>
  <si>
    <r>
      <rPr>
        <b/>
        <sz val="12"/>
        <rFont val="Calibri"/>
        <family val="2"/>
      </rPr>
      <t>Klik</t>
    </r>
    <r>
      <rPr>
        <sz val="12"/>
        <rFont val="Calibri"/>
        <family val="2"/>
      </rPr>
      <t xml:space="preserve"> op </t>
    </r>
    <r>
      <rPr>
        <b/>
        <sz val="12"/>
        <rFont val="Calibri"/>
        <family val="2"/>
      </rPr>
      <t>Bestand</t>
    </r>
    <r>
      <rPr>
        <sz val="12"/>
        <rFont val="Calibri"/>
        <family val="2"/>
      </rPr>
      <t xml:space="preserve"> - </t>
    </r>
    <r>
      <rPr>
        <b/>
        <sz val="12"/>
        <rFont val="Calibri"/>
        <family val="2"/>
      </rPr>
      <t>Opslaan</t>
    </r>
    <r>
      <rPr>
        <sz val="12"/>
        <rFont val="Calibri"/>
        <family val="2"/>
      </rPr>
      <t xml:space="preserve"> of "ctrl+s" om wijzigingen in een bestaand bestand op te slaan</t>
    </r>
  </si>
  <si>
    <r>
      <t xml:space="preserve">Klik </t>
    </r>
    <r>
      <rPr>
        <b/>
        <sz val="12"/>
        <color indexed="8"/>
        <rFont val="Calibri"/>
        <family val="2"/>
      </rPr>
      <t>Bestand</t>
    </r>
    <r>
      <rPr>
        <sz val="12"/>
        <color indexed="8"/>
        <rFont val="Calibri"/>
        <family val="2"/>
      </rPr>
      <t xml:space="preserve"> - </t>
    </r>
    <r>
      <rPr>
        <b/>
        <sz val="12"/>
        <color indexed="8"/>
        <rFont val="Calibri"/>
        <family val="2"/>
      </rPr>
      <t>Opslaan als</t>
    </r>
    <r>
      <rPr>
        <sz val="12"/>
        <color indexed="8"/>
        <rFont val="Calibri"/>
        <family val="2"/>
      </rPr>
      <t xml:space="preserve"> - </t>
    </r>
    <r>
      <rPr>
        <b/>
        <sz val="12"/>
        <color indexed="8"/>
        <rFont val="Calibri"/>
        <family val="2"/>
      </rPr>
      <t>kies</t>
    </r>
    <r>
      <rPr>
        <sz val="12"/>
        <color indexed="8"/>
        <rFont val="Calibri"/>
        <family val="2"/>
      </rPr>
      <t xml:space="preserve"> je eigen </t>
    </r>
    <r>
      <rPr>
        <b/>
        <sz val="12"/>
        <color indexed="8"/>
        <rFont val="Calibri"/>
        <family val="2"/>
      </rPr>
      <t>map</t>
    </r>
    <r>
      <rPr>
        <sz val="12"/>
        <color indexed="8"/>
        <rFont val="Calibri"/>
        <family val="2"/>
      </rPr>
      <t xml:space="preserve"> om het bestand in op te slaan en geef het een </t>
    </r>
    <r>
      <rPr>
        <b/>
        <sz val="12"/>
        <color indexed="8"/>
        <rFont val="Calibri"/>
        <family val="2"/>
      </rPr>
      <t>bestandsnaam</t>
    </r>
  </si>
  <si>
    <t>Als een Office bestand in versie wordt opgeslagen kunnen oudere versies worden geopend (Extensie is dan .xls)</t>
  </si>
  <si>
    <t>(standaard is de extensie van nieuwe Office versies .xlsx)</t>
  </si>
  <si>
    <r>
      <t xml:space="preserve">Klik </t>
    </r>
    <r>
      <rPr>
        <b/>
        <sz val="12"/>
        <color indexed="8"/>
        <rFont val="Calibri"/>
        <family val="2"/>
      </rPr>
      <t>Bestand</t>
    </r>
    <r>
      <rPr>
        <sz val="12"/>
        <color indexed="8"/>
        <rFont val="Calibri"/>
        <family val="2"/>
      </rPr>
      <t xml:space="preserve"> - </t>
    </r>
    <r>
      <rPr>
        <b/>
        <sz val="12"/>
        <color indexed="8"/>
        <rFont val="Calibri"/>
        <family val="2"/>
      </rPr>
      <t>Afdrukken</t>
    </r>
    <r>
      <rPr>
        <sz val="12"/>
        <color indexed="8"/>
        <rFont val="Calibri"/>
        <family val="2"/>
      </rPr>
      <t xml:space="preserve"> - eventueel gewenste onderdelen instellingen - </t>
    </r>
    <r>
      <rPr>
        <b/>
        <sz val="12"/>
        <color indexed="8"/>
        <rFont val="Calibri"/>
        <family val="2"/>
      </rPr>
      <t>kies</t>
    </r>
    <r>
      <rPr>
        <sz val="12"/>
        <color indexed="8"/>
        <rFont val="Calibri"/>
        <family val="2"/>
      </rPr>
      <t xml:space="preserve"> een </t>
    </r>
    <r>
      <rPr>
        <b/>
        <sz val="12"/>
        <color indexed="8"/>
        <rFont val="Calibri"/>
        <family val="2"/>
      </rPr>
      <t>printer</t>
    </r>
    <r>
      <rPr>
        <sz val="12"/>
        <color indexed="8"/>
        <rFont val="Calibri"/>
        <family val="2"/>
      </rPr>
      <t xml:space="preserve"> - </t>
    </r>
    <r>
      <rPr>
        <b/>
        <sz val="12"/>
        <color indexed="8"/>
        <rFont val="Calibri"/>
        <family val="2"/>
      </rPr>
      <t>Afdrukken</t>
    </r>
  </si>
  <si>
    <r>
      <rPr>
        <b/>
        <sz val="12"/>
        <color indexed="8"/>
        <rFont val="Calibri"/>
        <family val="2"/>
      </rPr>
      <t>Bestand - Afdrukken</t>
    </r>
    <r>
      <rPr>
        <sz val="12"/>
        <color indexed="8"/>
        <rFont val="Calibri"/>
        <family val="2"/>
      </rPr>
      <t xml:space="preserve"> -  klik onderaan - </t>
    </r>
    <r>
      <rPr>
        <b/>
        <sz val="12"/>
        <color indexed="8"/>
        <rFont val="Calibri"/>
        <family val="2"/>
      </rPr>
      <t>Pagina-instelling</t>
    </r>
    <r>
      <rPr>
        <sz val="12"/>
        <color indexed="8"/>
        <rFont val="Calibri"/>
        <family val="2"/>
      </rPr>
      <t xml:space="preserve"> en vink</t>
    </r>
    <r>
      <rPr>
        <i/>
        <sz val="12"/>
        <color indexed="8"/>
        <rFont val="Calibri"/>
        <family val="2"/>
      </rPr>
      <t xml:space="preserve"> Aanpassen aan</t>
    </r>
    <r>
      <rPr>
        <sz val="12"/>
        <color indexed="8"/>
        <rFont val="Calibri"/>
        <family val="2"/>
      </rPr>
      <t xml:space="preserve"> 1 bij 1 pagina</t>
    </r>
  </si>
  <si>
    <t>Nu zal het document op 1 pagina worden afgedrukt (Excel past het percentage zelf aan)</t>
  </si>
  <si>
    <r>
      <t xml:space="preserve">Print marges verkleinen - </t>
    </r>
    <r>
      <rPr>
        <b/>
        <sz val="12"/>
        <color indexed="8"/>
        <rFont val="Calibri"/>
        <family val="2"/>
      </rPr>
      <t>Pagina-Indeling</t>
    </r>
    <r>
      <rPr>
        <sz val="12"/>
        <color indexed="8"/>
        <rFont val="Calibri"/>
        <family val="2"/>
      </rPr>
      <t xml:space="preserve"> - </t>
    </r>
    <r>
      <rPr>
        <b/>
        <sz val="12"/>
        <color indexed="8"/>
        <rFont val="Calibri"/>
        <family val="2"/>
      </rPr>
      <t>Marges</t>
    </r>
    <r>
      <rPr>
        <sz val="12"/>
        <color indexed="8"/>
        <rFont val="Calibri"/>
        <family val="2"/>
      </rPr>
      <t xml:space="preserve"> - </t>
    </r>
    <r>
      <rPr>
        <i/>
        <sz val="12"/>
        <color indexed="8"/>
        <rFont val="Calibri"/>
        <family val="2"/>
      </rPr>
      <t>Smal</t>
    </r>
  </si>
  <si>
    <t>Oefening 3 Werken met Het lint</t>
  </si>
  <si>
    <r>
      <rPr>
        <b/>
        <sz val="12"/>
        <color indexed="8"/>
        <rFont val="Calibri"/>
        <family val="2"/>
      </rPr>
      <t>Klik</t>
    </r>
    <r>
      <rPr>
        <sz val="12"/>
        <color indexed="8"/>
        <rFont val="Calibri"/>
        <family val="2"/>
      </rPr>
      <t xml:space="preserve"> op elk </t>
    </r>
    <r>
      <rPr>
        <b/>
        <sz val="12"/>
        <color indexed="8"/>
        <rFont val="Calibri"/>
        <family val="2"/>
      </rPr>
      <t>tabblad</t>
    </r>
    <r>
      <rPr>
        <sz val="12"/>
        <color indexed="8"/>
        <rFont val="Calibri"/>
        <family val="2"/>
      </rPr>
      <t xml:space="preserve"> in het </t>
    </r>
    <r>
      <rPr>
        <b/>
        <sz val="12"/>
        <color indexed="8"/>
        <rFont val="Calibri"/>
        <family val="2"/>
      </rPr>
      <t>Lint</t>
    </r>
    <r>
      <rPr>
        <sz val="12"/>
        <color indexed="8"/>
        <rFont val="Calibri"/>
        <family val="2"/>
      </rPr>
      <t xml:space="preserve"> om de menu onderdelen zichtbaar te maken of </t>
    </r>
    <r>
      <rPr>
        <b/>
        <sz val="12"/>
        <color indexed="8"/>
        <rFont val="Calibri"/>
        <family val="2"/>
      </rPr>
      <t>scroll</t>
    </r>
    <r>
      <rPr>
        <sz val="12"/>
        <color indexed="8"/>
        <rFont val="Calibri"/>
        <family val="2"/>
      </rPr>
      <t xml:space="preserve"> met het muiswiel door het lint</t>
    </r>
  </si>
  <si>
    <r>
      <rPr>
        <i/>
        <sz val="12"/>
        <color indexed="8"/>
        <rFont val="Calibri"/>
        <family val="2"/>
      </rPr>
      <t xml:space="preserve">Maak in cel I32 een Vorm </t>
    </r>
    <r>
      <rPr>
        <sz val="12"/>
        <color indexed="8"/>
        <rFont val="Calibri"/>
        <family val="2"/>
      </rPr>
      <t xml:space="preserve">(zie voorbeeld) - </t>
    </r>
    <r>
      <rPr>
        <b/>
        <sz val="12"/>
        <color indexed="8"/>
        <rFont val="Calibri"/>
        <family val="2"/>
      </rPr>
      <t>Invoegen</t>
    </r>
    <r>
      <rPr>
        <sz val="12"/>
        <color indexed="8"/>
        <rFont val="Calibri"/>
        <family val="2"/>
      </rPr>
      <t xml:space="preserve"> - </t>
    </r>
    <r>
      <rPr>
        <b/>
        <sz val="12"/>
        <color indexed="8"/>
        <rFont val="Calibri"/>
        <family val="2"/>
      </rPr>
      <t>Illustraties</t>
    </r>
    <r>
      <rPr>
        <sz val="12"/>
        <color indexed="8"/>
        <rFont val="Calibri"/>
        <family val="2"/>
      </rPr>
      <t xml:space="preserve"> - </t>
    </r>
    <r>
      <rPr>
        <b/>
        <sz val="12"/>
        <color indexed="8"/>
        <rFont val="Calibri"/>
        <family val="2"/>
      </rPr>
      <t>Vormen</t>
    </r>
    <r>
      <rPr>
        <sz val="12"/>
        <color indexed="8"/>
        <rFont val="Calibri"/>
        <family val="2"/>
      </rPr>
      <t xml:space="preserve"> - </t>
    </r>
    <r>
      <rPr>
        <b/>
        <sz val="12"/>
        <color indexed="8"/>
        <rFont val="Calibri"/>
        <family val="2"/>
      </rPr>
      <t>Bijschriften</t>
    </r>
  </si>
  <si>
    <t>klik op de vorm - gedachtewolkje:wolk</t>
  </si>
  <si>
    <r>
      <rPr>
        <b/>
        <sz val="12"/>
        <color indexed="8"/>
        <rFont val="Calibri"/>
        <family val="2"/>
      </rPr>
      <t>Sleep</t>
    </r>
    <r>
      <rPr>
        <sz val="12"/>
        <color indexed="8"/>
        <rFont val="Calibri"/>
        <family val="2"/>
      </rPr>
      <t xml:space="preserve"> met de linkermuisknop ingedrukt tot de </t>
    </r>
    <r>
      <rPr>
        <b/>
        <sz val="12"/>
        <color indexed="8"/>
        <rFont val="Calibri"/>
        <family val="2"/>
      </rPr>
      <t>vorm</t>
    </r>
    <r>
      <rPr>
        <sz val="12"/>
        <color indexed="8"/>
        <rFont val="Calibri"/>
        <family val="2"/>
      </rPr>
      <t xml:space="preserve"> de </t>
    </r>
    <r>
      <rPr>
        <b/>
        <sz val="12"/>
        <color indexed="8"/>
        <rFont val="Calibri"/>
        <family val="2"/>
      </rPr>
      <t>gewenste grootte</t>
    </r>
    <r>
      <rPr>
        <sz val="12"/>
        <color indexed="8"/>
        <rFont val="Calibri"/>
        <family val="2"/>
      </rPr>
      <t xml:space="preserve"> heeft.</t>
    </r>
  </si>
  <si>
    <r>
      <t xml:space="preserve">Het Lint </t>
    </r>
    <r>
      <rPr>
        <b/>
        <sz val="12"/>
        <color indexed="8"/>
        <rFont val="Calibri"/>
        <family val="2"/>
      </rPr>
      <t>minimaliseren</t>
    </r>
    <r>
      <rPr>
        <sz val="12"/>
        <color indexed="8"/>
        <rFont val="Calibri"/>
        <family val="2"/>
      </rPr>
      <t xml:space="preserve"> kan door </t>
    </r>
    <r>
      <rPr>
        <b/>
        <sz val="12"/>
        <color indexed="8"/>
        <rFont val="Calibri"/>
        <family val="2"/>
      </rPr>
      <t>dubbelklik</t>
    </r>
    <r>
      <rPr>
        <sz val="12"/>
        <color indexed="8"/>
        <rFont val="Calibri"/>
        <family val="2"/>
      </rPr>
      <t xml:space="preserve"> op een menu-</t>
    </r>
    <r>
      <rPr>
        <b/>
        <sz val="12"/>
        <color indexed="8"/>
        <rFont val="Calibri"/>
        <family val="2"/>
      </rPr>
      <t>tabblad</t>
    </r>
    <r>
      <rPr>
        <sz val="12"/>
        <color indexed="8"/>
        <rFont val="Calibri"/>
        <family val="2"/>
      </rPr>
      <t xml:space="preserve"> </t>
    </r>
  </si>
  <si>
    <r>
      <rPr>
        <b/>
        <sz val="12"/>
        <color indexed="8"/>
        <rFont val="Calibri"/>
        <family val="2"/>
      </rPr>
      <t>Eenmaal</t>
    </r>
    <r>
      <rPr>
        <sz val="12"/>
        <color indexed="8"/>
        <rFont val="Calibri"/>
        <family val="2"/>
      </rPr>
      <t xml:space="preserve"> klik op een tabblad en het </t>
    </r>
    <r>
      <rPr>
        <b/>
        <sz val="12"/>
        <color indexed="8"/>
        <rFont val="Calibri"/>
        <family val="2"/>
      </rPr>
      <t>Lint</t>
    </r>
    <r>
      <rPr>
        <sz val="12"/>
        <color indexed="8"/>
        <rFont val="Calibri"/>
        <family val="2"/>
      </rPr>
      <t xml:space="preserve"> wordt weer zichtbaar</t>
    </r>
  </si>
  <si>
    <r>
      <rPr>
        <b/>
        <sz val="12"/>
        <color indexed="8"/>
        <rFont val="Calibri"/>
        <family val="2"/>
      </rPr>
      <t>Dubbel</t>
    </r>
    <r>
      <rPr>
        <sz val="12"/>
        <color indexed="8"/>
        <rFont val="Calibri"/>
        <family val="2"/>
      </rPr>
      <t xml:space="preserve"> klik op een tabblad en het </t>
    </r>
    <r>
      <rPr>
        <b/>
        <sz val="12"/>
        <color indexed="8"/>
        <rFont val="Calibri"/>
        <family val="2"/>
      </rPr>
      <t>Lint</t>
    </r>
    <r>
      <rPr>
        <sz val="12"/>
        <color indexed="8"/>
        <rFont val="Calibri"/>
        <family val="2"/>
      </rPr>
      <t xml:space="preserve"> </t>
    </r>
    <r>
      <rPr>
        <u/>
        <sz val="12"/>
        <color indexed="8"/>
        <rFont val="Calibri"/>
        <family val="2"/>
      </rPr>
      <t>blijft</t>
    </r>
    <r>
      <rPr>
        <sz val="12"/>
        <color indexed="8"/>
        <rFont val="Calibri"/>
        <family val="2"/>
      </rPr>
      <t xml:space="preserve"> zichtbaar</t>
    </r>
  </si>
  <si>
    <r>
      <t xml:space="preserve">Zet de </t>
    </r>
    <r>
      <rPr>
        <b/>
        <sz val="12"/>
        <color indexed="8"/>
        <rFont val="Calibri"/>
        <family val="2"/>
      </rPr>
      <t>rasterlijnen</t>
    </r>
    <r>
      <rPr>
        <sz val="12"/>
        <color indexed="8"/>
        <rFont val="Calibri"/>
        <family val="2"/>
      </rPr>
      <t xml:space="preserve"> aan via - </t>
    </r>
    <r>
      <rPr>
        <b/>
        <sz val="12"/>
        <color indexed="8"/>
        <rFont val="Calibri"/>
        <family val="2"/>
      </rPr>
      <t>Beeld</t>
    </r>
    <r>
      <rPr>
        <sz val="12"/>
        <color indexed="8"/>
        <rFont val="Calibri"/>
        <family val="2"/>
      </rPr>
      <t xml:space="preserve"> - </t>
    </r>
    <r>
      <rPr>
        <b/>
        <sz val="12"/>
        <color indexed="8"/>
        <rFont val="Calibri"/>
        <family val="2"/>
      </rPr>
      <t>Rasterlijnen</t>
    </r>
    <r>
      <rPr>
        <sz val="12"/>
        <color indexed="8"/>
        <rFont val="Calibri"/>
        <family val="2"/>
      </rPr>
      <t xml:space="preserve"> - </t>
    </r>
    <r>
      <rPr>
        <b/>
        <sz val="12"/>
        <color indexed="8"/>
        <rFont val="Calibri"/>
        <family val="2"/>
      </rPr>
      <t>aanvinken</t>
    </r>
  </si>
  <si>
    <r>
      <rPr>
        <b/>
        <sz val="12"/>
        <color indexed="8"/>
        <rFont val="Calibri"/>
        <family val="2"/>
      </rPr>
      <t>Verwijder</t>
    </r>
    <r>
      <rPr>
        <sz val="12"/>
        <color indexed="8"/>
        <rFont val="Calibri"/>
        <family val="2"/>
      </rPr>
      <t xml:space="preserve"> deze rij 29 met de knop </t>
    </r>
    <r>
      <rPr>
        <b/>
        <sz val="12"/>
        <color indexed="8"/>
        <rFont val="Calibri"/>
        <family val="2"/>
      </rPr>
      <t>Verwijderen</t>
    </r>
    <r>
      <rPr>
        <sz val="12"/>
        <color indexed="8"/>
        <rFont val="Calibri"/>
        <family val="2"/>
      </rPr>
      <t xml:space="preserve"> in het </t>
    </r>
    <r>
      <rPr>
        <b/>
        <sz val="12"/>
        <color indexed="8"/>
        <rFont val="Calibri"/>
        <family val="2"/>
      </rPr>
      <t>Start</t>
    </r>
    <r>
      <rPr>
        <sz val="12"/>
        <color indexed="8"/>
        <rFont val="Calibri"/>
        <family val="2"/>
      </rPr>
      <t xml:space="preserve"> menu</t>
    </r>
  </si>
  <si>
    <t>Herstel de vorige handeling met "ctrl=z".</t>
  </si>
  <si>
    <t>Celeigenschappen instellen voor diverse notaties</t>
  </si>
  <si>
    <t>Celeigenschappen instellen zoals onderstaand voorbeeld</t>
  </si>
  <si>
    <r>
      <rPr>
        <b/>
        <sz val="12"/>
        <rFont val="Calibri"/>
        <family val="2"/>
      </rPr>
      <t>Selecteer</t>
    </r>
    <r>
      <rPr>
        <sz val="12"/>
        <rFont val="Calibri"/>
        <family val="2"/>
      </rPr>
      <t xml:space="preserve"> een cel in het </t>
    </r>
    <r>
      <rPr>
        <b/>
        <u/>
        <sz val="12"/>
        <rFont val="Calibri"/>
        <family val="2"/>
      </rPr>
      <t>voorbeeld</t>
    </r>
    <r>
      <rPr>
        <sz val="12"/>
        <rFont val="Calibri"/>
        <family val="2"/>
      </rPr>
      <t xml:space="preserve"> om te controleren hoe de </t>
    </r>
    <r>
      <rPr>
        <b/>
        <sz val="12"/>
        <rFont val="Calibri"/>
        <family val="2"/>
      </rPr>
      <t>celeigenschappen</t>
    </r>
    <r>
      <rPr>
        <sz val="12"/>
        <rFont val="Calibri"/>
        <family val="2"/>
      </rPr>
      <t xml:space="preserve"> zijn ingesteld</t>
    </r>
  </si>
  <si>
    <r>
      <t xml:space="preserve">Rechtermuis of "ctrl+1" - </t>
    </r>
    <r>
      <rPr>
        <b/>
        <sz val="12"/>
        <rFont val="Calibri"/>
        <family val="2"/>
      </rPr>
      <t>Celeigenschappen</t>
    </r>
    <r>
      <rPr>
        <sz val="12"/>
        <rFont val="Calibri"/>
        <family val="2"/>
      </rPr>
      <t xml:space="preserve"> - </t>
    </r>
    <r>
      <rPr>
        <i/>
        <sz val="12"/>
        <rFont val="Calibri"/>
        <family val="2"/>
      </rPr>
      <t>tabblad</t>
    </r>
    <r>
      <rPr>
        <sz val="12"/>
        <rFont val="Calibri"/>
        <family val="2"/>
      </rPr>
      <t xml:space="preserve">  </t>
    </r>
    <r>
      <rPr>
        <b/>
        <sz val="12"/>
        <rFont val="Calibri"/>
        <family val="2"/>
      </rPr>
      <t>Getal</t>
    </r>
    <r>
      <rPr>
        <sz val="12"/>
        <rFont val="Calibri"/>
        <family val="2"/>
      </rPr>
      <t xml:space="preserve"> </t>
    </r>
  </si>
  <si>
    <r>
      <rPr>
        <b/>
        <sz val="12"/>
        <rFont val="Calibri"/>
        <family val="2"/>
      </rPr>
      <t>Selecteer</t>
    </r>
    <r>
      <rPr>
        <sz val="12"/>
        <rFont val="Calibri"/>
        <family val="2"/>
      </rPr>
      <t xml:space="preserve"> de juiste kolom in de </t>
    </r>
    <r>
      <rPr>
        <b/>
        <u/>
        <sz val="12"/>
        <rFont val="Calibri"/>
        <family val="2"/>
      </rPr>
      <t>opdracht,</t>
    </r>
    <r>
      <rPr>
        <sz val="12"/>
        <rFont val="Calibri"/>
        <family val="2"/>
      </rPr>
      <t xml:space="preserve"> "ctrl+1"-  </t>
    </r>
    <r>
      <rPr>
        <b/>
        <sz val="12"/>
        <rFont val="Calibri"/>
        <family val="2"/>
      </rPr>
      <t>celeigenschappen</t>
    </r>
    <r>
      <rPr>
        <sz val="12"/>
        <rFont val="Calibri"/>
        <family val="2"/>
      </rPr>
      <t xml:space="preserve"> -  gewenste notatie instellen</t>
    </r>
  </si>
  <si>
    <r>
      <t xml:space="preserve">Kies voor b.v </t>
    </r>
    <r>
      <rPr>
        <i/>
        <sz val="12"/>
        <color indexed="8"/>
        <rFont val="Calibri"/>
        <family val="2"/>
      </rPr>
      <t>Telefoonnummer</t>
    </r>
    <r>
      <rPr>
        <sz val="12"/>
        <color indexed="8"/>
        <rFont val="Calibri"/>
        <family val="2"/>
      </rPr>
      <t xml:space="preserve"> - </t>
    </r>
    <r>
      <rPr>
        <b/>
        <sz val="12"/>
        <color indexed="8"/>
        <rFont val="Calibri"/>
        <family val="2"/>
      </rPr>
      <t>Speciaal</t>
    </r>
    <r>
      <rPr>
        <sz val="12"/>
        <color indexed="8"/>
        <rFont val="Calibri"/>
        <family val="2"/>
      </rPr>
      <t xml:space="preserve"> - of </t>
    </r>
    <r>
      <rPr>
        <i/>
        <sz val="12"/>
        <color indexed="8"/>
        <rFont val="Calibri"/>
        <family val="2"/>
      </rPr>
      <t>Datum</t>
    </r>
    <r>
      <rPr>
        <sz val="12"/>
        <color indexed="8"/>
        <rFont val="Calibri"/>
        <family val="2"/>
      </rPr>
      <t xml:space="preserve"> - </t>
    </r>
    <r>
      <rPr>
        <b/>
        <sz val="12"/>
        <color indexed="8"/>
        <rFont val="Calibri"/>
        <family val="2"/>
      </rPr>
      <t>Aangepast</t>
    </r>
    <r>
      <rPr>
        <sz val="12"/>
        <color indexed="8"/>
        <rFont val="Calibri"/>
        <family val="2"/>
      </rPr>
      <t xml:space="preserve"> - </t>
    </r>
    <r>
      <rPr>
        <i/>
        <sz val="12"/>
        <color indexed="8"/>
        <rFont val="Calibri"/>
        <family val="2"/>
      </rPr>
      <t xml:space="preserve"> (DD-MM-JJJJ)</t>
    </r>
    <r>
      <rPr>
        <sz val="12"/>
        <color indexed="8"/>
        <rFont val="Calibri"/>
        <family val="2"/>
      </rPr>
      <t xml:space="preserve"> - OK</t>
    </r>
  </si>
  <si>
    <t>Celeigenschappen instellingen</t>
  </si>
  <si>
    <t>Vakken</t>
  </si>
  <si>
    <t>Naam</t>
  </si>
  <si>
    <t>Kosten</t>
  </si>
  <si>
    <t>Resultaat</t>
  </si>
  <si>
    <t>Geslaagd</t>
  </si>
  <si>
    <t>Examen</t>
  </si>
  <si>
    <t>Telefoon</t>
  </si>
  <si>
    <t>Wiskunde</t>
  </si>
  <si>
    <t>Janssen</t>
  </si>
  <si>
    <t>Engels</t>
  </si>
  <si>
    <t>van Goor</t>
  </si>
  <si>
    <t>Nederlands</t>
  </si>
  <si>
    <t>Jaap van Ullings</t>
  </si>
  <si>
    <t>Biologie</t>
  </si>
  <si>
    <t>Denssen</t>
  </si>
  <si>
    <t>Natuurkunde</t>
  </si>
  <si>
    <t>Jansz</t>
  </si>
  <si>
    <t>Gymastiek</t>
  </si>
  <si>
    <t>Eigenschappen</t>
  </si>
  <si>
    <t>Tekst</t>
  </si>
  <si>
    <t>Financieel</t>
  </si>
  <si>
    <t>getal 1 dec</t>
  </si>
  <si>
    <t>School perecentage</t>
  </si>
  <si>
    <t>Datum</t>
  </si>
  <si>
    <t xml:space="preserve">  </t>
  </si>
  <si>
    <t>Afdrukken in Excel</t>
  </si>
  <si>
    <t>Oefening 1 Diverse afdruk mogelijkheden</t>
  </si>
  <si>
    <t>Een afdrukbereik bepalen (Alleen de gegevens die geselecteerd zijn worden uitgeprint)</t>
  </si>
  <si>
    <t>Selecteer het bereik  A2 t/m L23</t>
  </si>
  <si>
    <r>
      <t xml:space="preserve">Klik tabblad </t>
    </r>
    <r>
      <rPr>
        <b/>
        <sz val="12"/>
        <color indexed="8"/>
        <rFont val="Calibri"/>
        <family val="2"/>
      </rPr>
      <t>Pagina-indeling</t>
    </r>
    <r>
      <rPr>
        <sz val="12"/>
        <color indexed="8"/>
        <rFont val="Calibri"/>
        <family val="2"/>
      </rPr>
      <t xml:space="preserve"> vervolgens knop </t>
    </r>
    <r>
      <rPr>
        <b/>
        <sz val="12"/>
        <color indexed="8"/>
        <rFont val="Calibri"/>
        <family val="2"/>
      </rPr>
      <t>Afdrukbereik</t>
    </r>
    <r>
      <rPr>
        <sz val="12"/>
        <color indexed="8"/>
        <rFont val="Calibri"/>
        <family val="2"/>
      </rPr>
      <t xml:space="preserve"> </t>
    </r>
  </si>
  <si>
    <r>
      <t xml:space="preserve">Klik </t>
    </r>
    <r>
      <rPr>
        <b/>
        <sz val="12"/>
        <color indexed="8"/>
        <rFont val="Calibri"/>
        <family val="2"/>
      </rPr>
      <t xml:space="preserve">Afdrukbereik bepalen </t>
    </r>
  </si>
  <si>
    <t xml:space="preserve">Controleer in het afdrukvoorbeeld of gewenste selectie ook daadwerkelijk wordt afgedrukt </t>
  </si>
  <si>
    <r>
      <t xml:space="preserve">Klik tabblad </t>
    </r>
    <r>
      <rPr>
        <b/>
        <sz val="12"/>
        <color indexed="8"/>
        <rFont val="Calibri"/>
        <family val="2"/>
      </rPr>
      <t>Pagina-indeling</t>
    </r>
    <r>
      <rPr>
        <sz val="12"/>
        <color indexed="8"/>
        <rFont val="Calibri"/>
        <family val="2"/>
      </rPr>
      <t xml:space="preserve"> vervolgens knop </t>
    </r>
    <r>
      <rPr>
        <b/>
        <sz val="12"/>
        <color indexed="8"/>
        <rFont val="Calibri"/>
        <family val="2"/>
      </rPr>
      <t>Afdrukbereik</t>
    </r>
    <r>
      <rPr>
        <sz val="12"/>
        <color indexed="8"/>
        <rFont val="Calibri"/>
        <family val="2"/>
      </rPr>
      <t xml:space="preserve"> en klik </t>
    </r>
    <r>
      <rPr>
        <b/>
        <sz val="12"/>
        <color indexed="8"/>
        <rFont val="Calibri"/>
        <family val="2"/>
      </rPr>
      <t>Afdrukbereik wissen</t>
    </r>
  </si>
  <si>
    <t>Oefening 2 Afdrukvoorbeeld en pagina instellingen</t>
  </si>
  <si>
    <r>
      <t xml:space="preserve">Afdrukvoorbeeld - klik </t>
    </r>
    <r>
      <rPr>
        <b/>
        <sz val="12"/>
        <color indexed="8"/>
        <rFont val="Calibri"/>
        <family val="2"/>
      </rPr>
      <t>Bestand</t>
    </r>
    <r>
      <rPr>
        <sz val="12"/>
        <color indexed="8"/>
        <rFont val="Calibri"/>
        <family val="2"/>
      </rPr>
      <t xml:space="preserve"> - </t>
    </r>
    <r>
      <rPr>
        <b/>
        <sz val="12"/>
        <color indexed="8"/>
        <rFont val="Calibri"/>
        <family val="2"/>
      </rPr>
      <t>Afdrukken</t>
    </r>
    <r>
      <rPr>
        <sz val="12"/>
        <color indexed="8"/>
        <rFont val="Calibri"/>
        <family val="2"/>
      </rPr>
      <t xml:space="preserve"> - </t>
    </r>
    <r>
      <rPr>
        <b/>
        <sz val="12"/>
        <color indexed="8"/>
        <rFont val="Calibri"/>
        <family val="2"/>
      </rPr>
      <t>Afdrukvoorbeeld - of knop Afdrukvoorbeeld in de minibalk</t>
    </r>
  </si>
  <si>
    <r>
      <t xml:space="preserve">Klik tabblad </t>
    </r>
    <r>
      <rPr>
        <b/>
        <sz val="12"/>
        <color indexed="8"/>
        <rFont val="Calibri"/>
        <family val="2"/>
      </rPr>
      <t>Pagina-indeling</t>
    </r>
    <r>
      <rPr>
        <sz val="12"/>
        <color indexed="8"/>
        <rFont val="Calibri"/>
        <family val="2"/>
      </rPr>
      <t xml:space="preserve"> - </t>
    </r>
    <r>
      <rPr>
        <b/>
        <sz val="12"/>
        <color indexed="8"/>
        <rFont val="Calibri"/>
        <family val="2"/>
      </rPr>
      <t>Afdrukstand</t>
    </r>
    <r>
      <rPr>
        <sz val="12"/>
        <color indexed="8"/>
        <rFont val="Calibri"/>
        <family val="2"/>
      </rPr>
      <t xml:space="preserve"> - kies liggend (het document wordt in de breedte/liggend uitgeprint)</t>
    </r>
  </si>
  <si>
    <r>
      <t xml:space="preserve">Afdrukmarge verkeinen - </t>
    </r>
    <r>
      <rPr>
        <b/>
        <sz val="12"/>
        <color indexed="8"/>
        <rFont val="Calibri"/>
        <family val="2"/>
      </rPr>
      <t>Bestand</t>
    </r>
    <r>
      <rPr>
        <sz val="12"/>
        <color indexed="8"/>
        <rFont val="Calibri"/>
        <family val="2"/>
      </rPr>
      <t xml:space="preserve"> - </t>
    </r>
    <r>
      <rPr>
        <b/>
        <sz val="12"/>
        <color indexed="8"/>
        <rFont val="Calibri"/>
        <family val="2"/>
      </rPr>
      <t>Afdrukken</t>
    </r>
    <r>
      <rPr>
        <sz val="12"/>
        <color indexed="8"/>
        <rFont val="Calibri"/>
        <family val="2"/>
      </rPr>
      <t xml:space="preserve"> - </t>
    </r>
    <r>
      <rPr>
        <i/>
        <sz val="12"/>
        <color indexed="8"/>
        <rFont val="Calibri"/>
        <family val="2"/>
      </rPr>
      <t>Smalle marge instellen</t>
    </r>
  </si>
  <si>
    <t>Pagina laten afdrukken op 1 pagina indien iets te groot gemaakt voor A4</t>
  </si>
  <si>
    <r>
      <rPr>
        <b/>
        <sz val="12"/>
        <color indexed="8"/>
        <rFont val="Calibri"/>
        <family val="2"/>
      </rPr>
      <t>Bestand</t>
    </r>
    <r>
      <rPr>
        <sz val="12"/>
        <color indexed="8"/>
        <rFont val="Calibri"/>
        <family val="2"/>
      </rPr>
      <t xml:space="preserve"> - </t>
    </r>
    <r>
      <rPr>
        <b/>
        <sz val="12"/>
        <color indexed="8"/>
        <rFont val="Calibri"/>
        <family val="2"/>
      </rPr>
      <t>Afdrukken</t>
    </r>
    <r>
      <rPr>
        <sz val="12"/>
        <color indexed="8"/>
        <rFont val="Calibri"/>
        <family val="2"/>
      </rPr>
      <t xml:space="preserve"> - </t>
    </r>
    <r>
      <rPr>
        <sz val="12"/>
        <color theme="4" tint="-0.249977111117893"/>
        <rFont val="Calibri"/>
        <family val="2"/>
      </rPr>
      <t>Pagina-instelling</t>
    </r>
    <r>
      <rPr>
        <sz val="12"/>
        <color indexed="8"/>
        <rFont val="Calibri"/>
        <family val="2"/>
      </rPr>
      <t xml:space="preserve"> - Aanpassen bij 1 bij 1 pagina's aanvinken.</t>
    </r>
  </si>
  <si>
    <t>Oefening 3 Diversen niet standaard onderwerpen meeprinten</t>
  </si>
  <si>
    <t xml:space="preserve">Rij en kolomkoppen uitprinten: </t>
  </si>
  <si>
    <r>
      <t xml:space="preserve">Klik </t>
    </r>
    <r>
      <rPr>
        <b/>
        <sz val="12"/>
        <color indexed="8"/>
        <rFont val="Calibri"/>
        <family val="2"/>
      </rPr>
      <t>Bestand</t>
    </r>
    <r>
      <rPr>
        <sz val="12"/>
        <color indexed="8"/>
        <rFont val="Calibri"/>
        <family val="2"/>
      </rPr>
      <t xml:space="preserve"> - </t>
    </r>
    <r>
      <rPr>
        <b/>
        <sz val="12"/>
        <color indexed="8"/>
        <rFont val="Calibri"/>
        <family val="2"/>
      </rPr>
      <t>Afdrukken</t>
    </r>
    <r>
      <rPr>
        <sz val="12"/>
        <color indexed="8"/>
        <rFont val="Calibri"/>
        <family val="2"/>
      </rPr>
      <t xml:space="preserve"> -  </t>
    </r>
    <r>
      <rPr>
        <sz val="12"/>
        <color theme="4" tint="-0.249977111117893"/>
        <rFont val="Calibri"/>
        <family val="2"/>
      </rPr>
      <t>Pagina-indeling</t>
    </r>
    <r>
      <rPr>
        <sz val="12"/>
        <color indexed="8"/>
        <rFont val="Calibri"/>
        <family val="2"/>
      </rPr>
      <t xml:space="preserve"> </t>
    </r>
  </si>
  <si>
    <r>
      <t xml:space="preserve">tablad </t>
    </r>
    <r>
      <rPr>
        <b/>
        <i/>
        <sz val="12"/>
        <color indexed="8"/>
        <rFont val="Calibri"/>
        <family val="2"/>
      </rPr>
      <t>Blad</t>
    </r>
    <r>
      <rPr>
        <sz val="12"/>
        <color indexed="8"/>
        <rFont val="Calibri"/>
        <family val="2"/>
      </rPr>
      <t xml:space="preserve"> - </t>
    </r>
    <r>
      <rPr>
        <i/>
        <sz val="12"/>
        <color indexed="8"/>
        <rFont val="Calibri"/>
        <family val="2"/>
      </rPr>
      <t>Rij en kolomkoppen</t>
    </r>
    <r>
      <rPr>
        <sz val="12"/>
        <color indexed="8"/>
        <rFont val="Calibri"/>
        <family val="2"/>
      </rPr>
      <t xml:space="preserve"> aanvinken.</t>
    </r>
  </si>
  <si>
    <t>Rasterlijnen uitprinten:</t>
  </si>
  <si>
    <r>
      <t xml:space="preserve">tablad </t>
    </r>
    <r>
      <rPr>
        <b/>
        <i/>
        <sz val="12"/>
        <color indexed="8"/>
        <rFont val="Calibri"/>
        <family val="2"/>
      </rPr>
      <t>Blad</t>
    </r>
    <r>
      <rPr>
        <sz val="12"/>
        <color indexed="8"/>
        <rFont val="Calibri"/>
        <family val="2"/>
      </rPr>
      <t xml:space="preserve"> - </t>
    </r>
    <r>
      <rPr>
        <i/>
        <sz val="12"/>
        <color indexed="8"/>
        <rFont val="Calibri"/>
        <family val="2"/>
      </rPr>
      <t>Rasterlijnen</t>
    </r>
    <r>
      <rPr>
        <sz val="12"/>
        <color indexed="8"/>
        <rFont val="Calibri"/>
        <family val="2"/>
      </rPr>
      <t xml:space="preserve"> aanvinken.</t>
    </r>
  </si>
  <si>
    <t xml:space="preserve">Zwart wit afdrukken: </t>
  </si>
  <si>
    <r>
      <t xml:space="preserve">tablad </t>
    </r>
    <r>
      <rPr>
        <b/>
        <i/>
        <sz val="12"/>
        <color indexed="8"/>
        <rFont val="Calibri"/>
        <family val="2"/>
      </rPr>
      <t>Blad</t>
    </r>
    <r>
      <rPr>
        <sz val="12"/>
        <color indexed="8"/>
        <rFont val="Calibri"/>
        <family val="2"/>
      </rPr>
      <t xml:space="preserve"> - </t>
    </r>
    <r>
      <rPr>
        <i/>
        <sz val="12"/>
        <color indexed="8"/>
        <rFont val="Calibri"/>
        <family val="2"/>
      </rPr>
      <t>Zwart wit afdrukken</t>
    </r>
    <r>
      <rPr>
        <sz val="12"/>
        <color indexed="8"/>
        <rFont val="Calibri"/>
        <family val="2"/>
      </rPr>
      <t xml:space="preserve"> aanvinken.</t>
    </r>
  </si>
  <si>
    <t>Oefening 4  Pagina-nummers</t>
  </si>
  <si>
    <r>
      <t xml:space="preserve">Pagina-nummers uitprinten: Klik </t>
    </r>
    <r>
      <rPr>
        <b/>
        <sz val="12"/>
        <color indexed="8"/>
        <rFont val="Calibri"/>
        <family val="2"/>
      </rPr>
      <t>Bestand</t>
    </r>
    <r>
      <rPr>
        <sz val="12"/>
        <color indexed="8"/>
        <rFont val="Calibri"/>
        <family val="2"/>
      </rPr>
      <t xml:space="preserve"> - </t>
    </r>
    <r>
      <rPr>
        <b/>
        <sz val="12"/>
        <color indexed="8"/>
        <rFont val="Calibri"/>
        <family val="2"/>
      </rPr>
      <t>Afdrukken</t>
    </r>
    <r>
      <rPr>
        <sz val="12"/>
        <color indexed="8"/>
        <rFont val="Calibri"/>
        <family val="2"/>
      </rPr>
      <t xml:space="preserve"> - </t>
    </r>
    <r>
      <rPr>
        <sz val="12"/>
        <color theme="4" tint="-0.249977111117893"/>
        <rFont val="Calibri"/>
        <family val="2"/>
      </rPr>
      <t>Pagina-instelling</t>
    </r>
  </si>
  <si>
    <r>
      <t xml:space="preserve">Tabblad </t>
    </r>
    <r>
      <rPr>
        <i/>
        <sz val="12"/>
        <color indexed="8"/>
        <rFont val="Calibri"/>
        <family val="2"/>
      </rPr>
      <t>koptekst/voettekst</t>
    </r>
    <r>
      <rPr>
        <sz val="12"/>
        <color indexed="8"/>
        <rFont val="Calibri"/>
        <family val="2"/>
      </rPr>
      <t xml:space="preserve"> klik knop </t>
    </r>
    <r>
      <rPr>
        <b/>
        <sz val="12"/>
        <color indexed="8"/>
        <rFont val="Calibri"/>
        <family val="2"/>
      </rPr>
      <t xml:space="preserve">Aangepaste voettekst </t>
    </r>
  </si>
  <si>
    <t>Klik in Rechtervak vervolgens op 2e knop pagina-nummers invoegen OK</t>
  </si>
  <si>
    <t>Klik - OK om het afdrukvoorbeeld te sluiten.</t>
  </si>
  <si>
    <t>Rijen en kolommen op maat instellen</t>
  </si>
  <si>
    <t>Oefening 1: Kolommen op diverse manieren passend maken aan de inhoud</t>
  </si>
  <si>
    <t>ma</t>
  </si>
  <si>
    <t>di</t>
  </si>
  <si>
    <t>wo</t>
  </si>
  <si>
    <t>do</t>
  </si>
  <si>
    <t>vr</t>
  </si>
  <si>
    <t>za</t>
  </si>
  <si>
    <r>
      <rPr>
        <b/>
        <sz val="12"/>
        <color indexed="8"/>
        <rFont val="Calibri"/>
        <family val="2"/>
      </rPr>
      <t>Selecteer</t>
    </r>
    <r>
      <rPr>
        <sz val="12"/>
        <color indexed="8"/>
        <rFont val="Calibri"/>
        <family val="2"/>
      </rPr>
      <t xml:space="preserve"> kolom S, rechtermuis, klik en kies </t>
    </r>
    <r>
      <rPr>
        <i/>
        <sz val="12"/>
        <color indexed="8"/>
        <rFont val="Calibri"/>
        <family val="2"/>
      </rPr>
      <t>Verbergen</t>
    </r>
    <r>
      <rPr>
        <sz val="12"/>
        <color indexed="8"/>
        <rFont val="Calibri"/>
        <family val="2"/>
      </rPr>
      <t xml:space="preserve"> (Kolom is niet meer zichtbaar)</t>
    </r>
  </si>
  <si>
    <t>verberg</t>
  </si>
  <si>
    <r>
      <rPr>
        <b/>
        <sz val="12"/>
        <color indexed="8"/>
        <rFont val="Calibri"/>
        <family val="2"/>
      </rPr>
      <t>Selecteer</t>
    </r>
    <r>
      <rPr>
        <sz val="12"/>
        <color indexed="8"/>
        <rFont val="Calibri"/>
        <family val="2"/>
      </rPr>
      <t xml:space="preserve"> kolom R en T, rechtermuis, klik en </t>
    </r>
    <r>
      <rPr>
        <i/>
        <sz val="12"/>
        <color indexed="8"/>
        <rFont val="Calibri"/>
        <family val="2"/>
      </rPr>
      <t>Zichtbaar</t>
    </r>
    <r>
      <rPr>
        <sz val="12"/>
        <color indexed="8"/>
        <rFont val="Calibri"/>
        <family val="2"/>
      </rPr>
      <t xml:space="preserve"> maken (Kolom is  weer zichtbaar)</t>
    </r>
  </si>
  <si>
    <t>en</t>
  </si>
  <si>
    <r>
      <t>Klik met de rechtermuis op kolom S en verwijder de kolom (</t>
    </r>
    <r>
      <rPr>
        <i/>
        <sz val="12"/>
        <color indexed="8"/>
        <rFont val="Calibri"/>
        <family val="2"/>
      </rPr>
      <t>Verwijderen</t>
    </r>
    <r>
      <rPr>
        <sz val="12"/>
        <color indexed="8"/>
        <rFont val="Calibri"/>
        <family val="2"/>
      </rPr>
      <t>)</t>
    </r>
  </si>
  <si>
    <t>verwijder</t>
  </si>
  <si>
    <r>
      <rPr>
        <b/>
        <sz val="12"/>
        <color indexed="8"/>
        <rFont val="Calibri"/>
        <family val="2"/>
      </rPr>
      <t>Selecteer</t>
    </r>
    <r>
      <rPr>
        <sz val="12"/>
        <color indexed="8"/>
        <rFont val="Calibri"/>
        <family val="2"/>
      </rPr>
      <t xml:space="preserve"> 6 kolommen vanaf kolom T </t>
    </r>
    <r>
      <rPr>
        <u/>
        <sz val="12"/>
        <color indexed="8"/>
        <rFont val="Calibri"/>
        <family val="2"/>
      </rPr>
      <t>t/m</t>
    </r>
    <r>
      <rPr>
        <sz val="12"/>
        <color indexed="8"/>
        <rFont val="Calibri"/>
        <family val="2"/>
      </rPr>
      <t xml:space="preserve"> Y, dubbelklik op de overgang tussen 2 kolommen om deze passend te maken of </t>
    </r>
  </si>
  <si>
    <t>deze</t>
  </si>
  <si>
    <r>
      <rPr>
        <b/>
        <sz val="12"/>
        <rFont val="Calibri"/>
        <family val="2"/>
      </rPr>
      <t>Sleep</t>
    </r>
    <r>
      <rPr>
        <sz val="12"/>
        <rFont val="Calibri"/>
        <family val="2"/>
      </rPr>
      <t xml:space="preserve"> de scheiding van de kolom T en U de kolombreedte naar 5 (alle kolommen zijn nu 5)</t>
    </r>
  </si>
  <si>
    <t>kolom</t>
  </si>
  <si>
    <r>
      <t xml:space="preserve">Andere manier is </t>
    </r>
    <r>
      <rPr>
        <b/>
        <sz val="12"/>
        <rFont val="Calibri"/>
        <family val="2"/>
      </rPr>
      <t>selecteer</t>
    </r>
    <r>
      <rPr>
        <sz val="12"/>
        <rFont val="Calibri"/>
        <family val="2"/>
      </rPr>
      <t xml:space="preserve"> alle kolommen - rechtermuisklik - </t>
    </r>
    <r>
      <rPr>
        <i/>
        <sz val="12"/>
        <rFont val="Calibri"/>
        <family val="2"/>
      </rPr>
      <t>Kolombreedte</t>
    </r>
    <r>
      <rPr>
        <sz val="12"/>
        <rFont val="Calibri"/>
        <family val="2"/>
      </rPr>
      <t xml:space="preserve"> - 5 - OK.</t>
    </r>
  </si>
  <si>
    <t>Oefening 2: Vulgreep oefeningen</t>
  </si>
  <si>
    <r>
      <t xml:space="preserve">Typ in cel B15 </t>
    </r>
    <r>
      <rPr>
        <b/>
        <sz val="12"/>
        <color indexed="8"/>
        <rFont val="Calibri"/>
        <family val="2"/>
      </rPr>
      <t>januari</t>
    </r>
    <r>
      <rPr>
        <sz val="12"/>
        <color indexed="8"/>
        <rFont val="Calibri"/>
        <family val="2"/>
      </rPr>
      <t xml:space="preserve"> in cel C15 </t>
    </r>
    <r>
      <rPr>
        <b/>
        <sz val="12"/>
        <color indexed="8"/>
        <rFont val="Calibri"/>
        <family val="2"/>
      </rPr>
      <t>februari</t>
    </r>
    <r>
      <rPr>
        <sz val="12"/>
        <color indexed="8"/>
        <rFont val="Calibri"/>
        <family val="2"/>
      </rPr>
      <t xml:space="preserve"> selecteer de 2 cellen en sleep met de vulgreep de maanden t/m dec door</t>
    </r>
  </si>
  <si>
    <r>
      <t xml:space="preserve">Typ in cel B17 </t>
    </r>
    <r>
      <rPr>
        <b/>
        <sz val="12"/>
        <color indexed="8"/>
        <rFont val="Calibri"/>
        <family val="2"/>
      </rPr>
      <t>maandag</t>
    </r>
    <r>
      <rPr>
        <sz val="12"/>
        <color indexed="8"/>
        <rFont val="Calibri"/>
        <family val="2"/>
      </rPr>
      <t xml:space="preserve"> in cel C17 </t>
    </r>
    <r>
      <rPr>
        <b/>
        <sz val="12"/>
        <color indexed="8"/>
        <rFont val="Calibri"/>
        <family val="2"/>
      </rPr>
      <t>dinsdag</t>
    </r>
    <r>
      <rPr>
        <sz val="12"/>
        <color indexed="8"/>
        <rFont val="Calibri"/>
        <family val="2"/>
      </rPr>
      <t xml:space="preserve"> selecteer de 2 cellen en sleep met de vulgreep de dagen tot zondag door</t>
    </r>
  </si>
  <si>
    <r>
      <t xml:space="preserve">Typ in cel B19 cijfer </t>
    </r>
    <r>
      <rPr>
        <b/>
        <sz val="12"/>
        <rFont val="Calibri"/>
        <family val="2"/>
      </rPr>
      <t>10</t>
    </r>
    <r>
      <rPr>
        <sz val="12"/>
        <color indexed="8"/>
        <rFont val="Calibri"/>
        <family val="2"/>
      </rPr>
      <t xml:space="preserve"> in cel C19 cijfer </t>
    </r>
    <r>
      <rPr>
        <b/>
        <sz val="12"/>
        <color indexed="8"/>
        <rFont val="Calibri"/>
        <family val="2"/>
      </rPr>
      <t>20,</t>
    </r>
    <r>
      <rPr>
        <sz val="12"/>
        <color indexed="8"/>
        <rFont val="Calibri"/>
        <family val="2"/>
      </rPr>
      <t xml:space="preserve"> selecteer de 2 cellen en sleep met de vulgreep de cijfers door tot 100</t>
    </r>
  </si>
  <si>
    <t>jan</t>
  </si>
  <si>
    <t>feb</t>
  </si>
  <si>
    <t>mrt</t>
  </si>
  <si>
    <t>apr</t>
  </si>
  <si>
    <t>mei</t>
  </si>
  <si>
    <t>jun</t>
  </si>
  <si>
    <t>jul</t>
  </si>
  <si>
    <t>aug</t>
  </si>
  <si>
    <t>sep</t>
  </si>
  <si>
    <t>okt</t>
  </si>
  <si>
    <t>nov</t>
  </si>
  <si>
    <t>dec</t>
  </si>
  <si>
    <t>zo</t>
  </si>
  <si>
    <t>Oefening 3: Tabel maken van de tafel van 10 met de vulgreep en kolommen automatisch passend maken</t>
  </si>
  <si>
    <r>
      <t xml:space="preserve">Ga met de cursor tussen de kolom </t>
    </r>
    <r>
      <rPr>
        <b/>
        <sz val="12"/>
        <rFont val="Calibri"/>
        <family val="2"/>
      </rPr>
      <t>K</t>
    </r>
    <r>
      <rPr>
        <sz val="12"/>
        <rFont val="Calibri"/>
        <family val="2"/>
      </rPr>
      <t xml:space="preserve"> en </t>
    </r>
    <r>
      <rPr>
        <b/>
        <sz val="12"/>
        <rFont val="Calibri"/>
        <family val="2"/>
      </rPr>
      <t>L</t>
    </r>
    <r>
      <rPr>
        <sz val="12"/>
        <rFont val="Calibri"/>
        <family val="2"/>
      </rPr>
      <t xml:space="preserve"> staan, klik en houd de linkerknop ingedrukt om de breedte af te kunnen lezen</t>
    </r>
  </si>
  <si>
    <r>
      <t xml:space="preserve">Andere methode is rechtermuis op kolom </t>
    </r>
    <r>
      <rPr>
        <b/>
        <sz val="12"/>
        <rFont val="Calibri"/>
        <family val="2"/>
      </rPr>
      <t>K</t>
    </r>
    <r>
      <rPr>
        <sz val="12"/>
        <rFont val="Calibri"/>
        <family val="2"/>
      </rPr>
      <t xml:space="preserve"> - </t>
    </r>
    <r>
      <rPr>
        <i/>
        <sz val="12"/>
        <rFont val="Calibri"/>
        <family val="2"/>
      </rPr>
      <t>Kolombreedte</t>
    </r>
    <r>
      <rPr>
        <sz val="12"/>
        <rFont val="Calibri"/>
        <family val="2"/>
      </rPr>
      <t xml:space="preserve"> - typ gewenste maat - OK</t>
    </r>
  </si>
  <si>
    <t>Maak de tafeltjes van 10 met de vulgreep na en maak ze op zoals in het voorbeeld</t>
  </si>
  <si>
    <r>
      <t xml:space="preserve">Maak de hoogte van rij 27 met de rechtermuisknop 18,5, en kies gele </t>
    </r>
    <r>
      <rPr>
        <i/>
        <sz val="12"/>
        <rFont val="Calibri"/>
        <family val="2"/>
      </rPr>
      <t>Opvulkleur</t>
    </r>
  </si>
  <si>
    <t>Opdracht hier namaken</t>
  </si>
  <si>
    <t>Tafeltjes van 10</t>
  </si>
  <si>
    <r>
      <t xml:space="preserve">Deze 10 cellen </t>
    </r>
    <r>
      <rPr>
        <b/>
        <sz val="11"/>
        <color theme="1"/>
        <rFont val="Calibri"/>
        <family val="2"/>
        <scheme val="minor"/>
      </rPr>
      <t>Samenvoegen en centreren</t>
    </r>
    <r>
      <rPr>
        <sz val="11"/>
        <color theme="1"/>
        <rFont val="Calibri"/>
        <family val="2"/>
        <scheme val="minor"/>
      </rPr>
      <t xml:space="preserve"> vanuit het lint</t>
    </r>
  </si>
  <si>
    <t>Sorteren en Filteren van gegevens uit een database</t>
  </si>
  <si>
    <t>Oefening 1: Gegevens sorteren en filter toepassen en in nieuwe werkmap verdelen</t>
  </si>
  <si>
    <r>
      <rPr>
        <b/>
        <i/>
        <sz val="12"/>
        <rFont val="Calibri"/>
        <family val="2"/>
      </rPr>
      <t>Sorteer</t>
    </r>
    <r>
      <rPr>
        <i/>
        <sz val="12"/>
        <rFont val="Calibri"/>
        <family val="2"/>
      </rPr>
      <t xml:space="preserve"> in het onderstaand adressenbestand eerst op </t>
    </r>
    <r>
      <rPr>
        <b/>
        <i/>
        <sz val="12"/>
        <rFont val="Calibri"/>
        <family val="2"/>
      </rPr>
      <t>Plaats,</t>
    </r>
    <r>
      <rPr>
        <i/>
        <sz val="12"/>
        <rFont val="Calibri"/>
        <family val="2"/>
      </rPr>
      <t xml:space="preserve"> vervolgens op </t>
    </r>
    <r>
      <rPr>
        <b/>
        <i/>
        <sz val="12"/>
        <rFont val="Calibri"/>
        <family val="2"/>
      </rPr>
      <t>Naam</t>
    </r>
  </si>
  <si>
    <r>
      <t xml:space="preserve">Selecteer de hele tabel ("ctrl + a + a") tabblad </t>
    </r>
    <r>
      <rPr>
        <b/>
        <sz val="12"/>
        <rFont val="Calibri"/>
        <family val="2"/>
      </rPr>
      <t>Start</t>
    </r>
    <r>
      <rPr>
        <sz val="12"/>
        <rFont val="Calibri"/>
        <family val="2"/>
      </rPr>
      <t xml:space="preserve"> - </t>
    </r>
    <r>
      <rPr>
        <b/>
        <sz val="12"/>
        <rFont val="Calibri"/>
        <family val="2"/>
      </rPr>
      <t>Bewerken</t>
    </r>
    <r>
      <rPr>
        <sz val="12"/>
        <rFont val="Calibri"/>
        <family val="2"/>
      </rPr>
      <t xml:space="preserve"> - </t>
    </r>
    <r>
      <rPr>
        <b/>
        <sz val="12"/>
        <rFont val="Calibri"/>
        <family val="2"/>
      </rPr>
      <t xml:space="preserve">Sorteren en filteren </t>
    </r>
    <r>
      <rPr>
        <sz val="12"/>
        <rFont val="Calibri"/>
        <family val="2"/>
      </rPr>
      <t>kies Aangepast sorteren - Plaats</t>
    </r>
  </si>
  <si>
    <r>
      <t xml:space="preserve">Selecteer in rij 11 de tabelkoppen en zet er een filter in via </t>
    </r>
    <r>
      <rPr>
        <b/>
        <sz val="12"/>
        <rFont val="Calibri"/>
        <family val="2"/>
      </rPr>
      <t xml:space="preserve">tabblad Start - Bewerken - Sorteren en filteren </t>
    </r>
    <r>
      <rPr>
        <sz val="12"/>
        <rFont val="Calibri"/>
        <family val="2"/>
      </rPr>
      <t>kies</t>
    </r>
    <r>
      <rPr>
        <b/>
        <sz val="12"/>
        <rFont val="Calibri"/>
        <family val="2"/>
      </rPr>
      <t xml:space="preserve"> Filter</t>
    </r>
  </si>
  <si>
    <r>
      <rPr>
        <b/>
        <sz val="12"/>
        <rFont val="Calibri"/>
        <family val="2"/>
      </rPr>
      <t>Filter</t>
    </r>
    <r>
      <rPr>
        <sz val="12"/>
        <rFont val="Calibri"/>
        <family val="2"/>
      </rPr>
      <t xml:space="preserve"> de plaats Heythuysen, selecteer ("ctrl + a + a"), kopieer ("ctrl+c") en plak ("ctrl+v") deze in nieuw tabblad (ctrl+n)</t>
    </r>
  </si>
  <si>
    <r>
      <t xml:space="preserve">Ga terug naar tabblad Sorteren en klik op </t>
    </r>
    <r>
      <rPr>
        <b/>
        <sz val="12"/>
        <rFont val="Calibri"/>
        <family val="2"/>
      </rPr>
      <t>trechter</t>
    </r>
    <r>
      <rPr>
        <sz val="12"/>
        <rFont val="Calibri"/>
        <family val="2"/>
      </rPr>
      <t xml:space="preserve"> -  </t>
    </r>
    <r>
      <rPr>
        <b/>
        <sz val="12"/>
        <rFont val="Calibri"/>
        <family val="2"/>
      </rPr>
      <t>Alles Selecteren (</t>
    </r>
    <r>
      <rPr>
        <sz val="12"/>
        <rFont val="Calibri"/>
        <family val="2"/>
      </rPr>
      <t>Filter is nu opgeheven)</t>
    </r>
  </si>
  <si>
    <r>
      <t>Klik filter categorie l</t>
    </r>
    <r>
      <rPr>
        <b/>
        <sz val="12"/>
        <rFont val="Calibri"/>
        <family val="2"/>
      </rPr>
      <t>eeftijd</t>
    </r>
    <r>
      <rPr>
        <sz val="12"/>
        <rFont val="Calibri"/>
        <family val="2"/>
      </rPr>
      <t xml:space="preserve"> alleen boven de 30 jaar - </t>
    </r>
    <r>
      <rPr>
        <b/>
        <sz val="12"/>
        <rFont val="Calibri"/>
        <family val="2"/>
      </rPr>
      <t>Getalfilters</t>
    </r>
    <r>
      <rPr>
        <sz val="12"/>
        <rFont val="Calibri"/>
        <family val="2"/>
      </rPr>
      <t xml:space="preserve"> - </t>
    </r>
    <r>
      <rPr>
        <b/>
        <sz val="12"/>
        <rFont val="Calibri"/>
        <family val="2"/>
      </rPr>
      <t>Is groter dan</t>
    </r>
    <r>
      <rPr>
        <sz val="12"/>
        <rFont val="Calibri"/>
        <family val="2"/>
      </rPr>
      <t xml:space="preserve"> typ 30 in venster - </t>
    </r>
    <r>
      <rPr>
        <b/>
        <sz val="12"/>
        <rFont val="Calibri"/>
        <family val="2"/>
      </rPr>
      <t>OK</t>
    </r>
  </si>
  <si>
    <t>Vergeet niet de filter weer te wissen</t>
  </si>
  <si>
    <t>V.n</t>
  </si>
  <si>
    <t>Adres</t>
  </si>
  <si>
    <t>Nr.</t>
  </si>
  <si>
    <t>Code</t>
  </si>
  <si>
    <t>Plaats</t>
  </si>
  <si>
    <t>Geb.</t>
  </si>
  <si>
    <t>leeftijd</t>
  </si>
  <si>
    <t>Mobiel</t>
  </si>
  <si>
    <t>van der Linden</t>
  </si>
  <si>
    <t>Theo</t>
  </si>
  <si>
    <t>Tuinstraat</t>
  </si>
  <si>
    <t>6107 EL</t>
  </si>
  <si>
    <t>Baexem</t>
  </si>
  <si>
    <t>van der Meer</t>
  </si>
  <si>
    <t>Venlo</t>
  </si>
  <si>
    <t>van Dijk</t>
  </si>
  <si>
    <t>Koos</t>
  </si>
  <si>
    <t xml:space="preserve">Park </t>
  </si>
  <si>
    <t>6117 EL</t>
  </si>
  <si>
    <t>Maasticht</t>
  </si>
  <si>
    <t>van Leeuwen</t>
  </si>
  <si>
    <t>Heythuysen</t>
  </si>
  <si>
    <t>van Loon</t>
  </si>
  <si>
    <t>Ber</t>
  </si>
  <si>
    <t>Vlasstraat</t>
  </si>
  <si>
    <t>6104 EL</t>
  </si>
  <si>
    <t>van Veen</t>
  </si>
  <si>
    <t>Eindhoven</t>
  </si>
  <si>
    <t>van Vliet</t>
  </si>
  <si>
    <t>Ton</t>
  </si>
  <si>
    <t>Dorpsstraat</t>
  </si>
  <si>
    <t>6114 EL</t>
  </si>
  <si>
    <t>Weert</t>
  </si>
  <si>
    <t>van Wijk</t>
  </si>
  <si>
    <t>Echt</t>
  </si>
  <si>
    <t>Veenstra</t>
  </si>
  <si>
    <t>Peter</t>
  </si>
  <si>
    <t>Klooster</t>
  </si>
  <si>
    <t>6124 EL</t>
  </si>
  <si>
    <t>Roermomd</t>
  </si>
  <si>
    <t>Verhoeven</t>
  </si>
  <si>
    <t>Vermeulen</t>
  </si>
  <si>
    <t>Vink</t>
  </si>
  <si>
    <t>Jos</t>
  </si>
  <si>
    <t>6105 EL</t>
  </si>
  <si>
    <t>Visser</t>
  </si>
  <si>
    <t>Vos</t>
  </si>
  <si>
    <t>Geuzert</t>
  </si>
  <si>
    <t>6115 EL</t>
  </si>
  <si>
    <t>Willems</t>
  </si>
  <si>
    <t>Willemsen</t>
  </si>
  <si>
    <t>Jack</t>
  </si>
  <si>
    <t>6097 EL</t>
  </si>
  <si>
    <t>Verdonschot</t>
  </si>
  <si>
    <t>Klaas</t>
  </si>
  <si>
    <t>Park laan</t>
  </si>
  <si>
    <t>6099 EL</t>
  </si>
  <si>
    <t>Verdankschot</t>
  </si>
  <si>
    <t>Leon</t>
  </si>
  <si>
    <t>6098 EL</t>
  </si>
  <si>
    <t>Lonschot</t>
  </si>
  <si>
    <t>Putsdam</t>
  </si>
  <si>
    <t>Peskens</t>
  </si>
  <si>
    <t>6096 EL</t>
  </si>
  <si>
    <t>Penders</t>
  </si>
  <si>
    <t>6121 EL</t>
  </si>
  <si>
    <t>Timmermans</t>
  </si>
  <si>
    <t>6095 EL</t>
  </si>
  <si>
    <t>Tijmerman</t>
  </si>
  <si>
    <t>Bakker</t>
  </si>
  <si>
    <t>Boer</t>
  </si>
  <si>
    <t xml:space="preserve">Parkstraat </t>
  </si>
  <si>
    <t>6111 EL</t>
  </si>
  <si>
    <t>Neer</t>
  </si>
  <si>
    <t>Bos</t>
  </si>
  <si>
    <t>Brouwer</t>
  </si>
  <si>
    <t>Kloosterweg</t>
  </si>
  <si>
    <t>6100 EL</t>
  </si>
  <si>
    <t>Roggel</t>
  </si>
  <si>
    <t>de Boer</t>
  </si>
  <si>
    <t>Huub</t>
  </si>
  <si>
    <t>6101 EL</t>
  </si>
  <si>
    <t>de Bruijn</t>
  </si>
  <si>
    <t>de Bruin</t>
  </si>
  <si>
    <t>de Graaf</t>
  </si>
  <si>
    <t>de Groot</t>
  </si>
  <si>
    <t>6125 EL</t>
  </si>
  <si>
    <t>de Haan</t>
  </si>
  <si>
    <t>de Jonge</t>
  </si>
  <si>
    <t>6106 EL</t>
  </si>
  <si>
    <t>de Lange</t>
  </si>
  <si>
    <t>de Ruiter</t>
  </si>
  <si>
    <t>de Vries</t>
  </si>
  <si>
    <t>6116 EL</t>
  </si>
  <si>
    <t>Helden</t>
  </si>
  <si>
    <t>de Wit</t>
  </si>
  <si>
    <t>Feb</t>
  </si>
  <si>
    <t>6119 EL</t>
  </si>
  <si>
    <t>Leveroy</t>
  </si>
  <si>
    <t>Dekker</t>
  </si>
  <si>
    <t>Dijkstra</t>
  </si>
  <si>
    <t>6109 EL</t>
  </si>
  <si>
    <t>Gerritsen</t>
  </si>
  <si>
    <t>Groen</t>
  </si>
  <si>
    <t>6103 EL</t>
  </si>
  <si>
    <t>Hendriks</t>
  </si>
  <si>
    <t>Hoekstra</t>
  </si>
  <si>
    <t>Ger</t>
  </si>
  <si>
    <t>6113 EL</t>
  </si>
  <si>
    <t>Huisman</t>
  </si>
  <si>
    <t>Jacobs</t>
  </si>
  <si>
    <t xml:space="preserve">Parkweg </t>
  </si>
  <si>
    <t>6123 EL</t>
  </si>
  <si>
    <t>6127 EL</t>
  </si>
  <si>
    <t>Jonker</t>
  </si>
  <si>
    <t>Kok</t>
  </si>
  <si>
    <t>Koster</t>
  </si>
  <si>
    <t>6102 EL</t>
  </si>
  <si>
    <t>Kramer</t>
  </si>
  <si>
    <t>Kloosterstraat</t>
  </si>
  <si>
    <t>6112 EL</t>
  </si>
  <si>
    <t>Kuiper</t>
  </si>
  <si>
    <t>Kuipers</t>
  </si>
  <si>
    <t>Maas</t>
  </si>
  <si>
    <t>6126 EL</t>
  </si>
  <si>
    <t>Martens</t>
  </si>
  <si>
    <t>6122 EL</t>
  </si>
  <si>
    <t xml:space="preserve">Meijer </t>
  </si>
  <si>
    <t>Mulder</t>
  </si>
  <si>
    <t>6108 EL</t>
  </si>
  <si>
    <t>Peeters</t>
  </si>
  <si>
    <t>Kloosterje</t>
  </si>
  <si>
    <t>6118 EL</t>
  </si>
  <si>
    <t>Peters</t>
  </si>
  <si>
    <t>Hei</t>
  </si>
  <si>
    <t>Post</t>
  </si>
  <si>
    <t>Postma</t>
  </si>
  <si>
    <t>6120 EL</t>
  </si>
  <si>
    <t>Prins</t>
  </si>
  <si>
    <t>6094 EL</t>
  </si>
  <si>
    <t>Scholten</t>
  </si>
  <si>
    <t>6093 EL</t>
  </si>
  <si>
    <t>Schouten</t>
  </si>
  <si>
    <t>6128 EL</t>
  </si>
  <si>
    <t>Smeets</t>
  </si>
  <si>
    <t>Smit</t>
  </si>
  <si>
    <t>Smits</t>
  </si>
  <si>
    <t>van Beek</t>
  </si>
  <si>
    <t>van Dam</t>
  </si>
  <si>
    <t>6110 EL</t>
  </si>
  <si>
    <t>Omgaan met tekst</t>
  </si>
  <si>
    <t>Oefening 1: Verwijderen kolommen en rijen</t>
  </si>
  <si>
    <r>
      <rPr>
        <b/>
        <sz val="12"/>
        <rFont val="Calibri"/>
        <family val="2"/>
      </rPr>
      <t>Selecteer</t>
    </r>
    <r>
      <rPr>
        <sz val="12"/>
        <rFont val="Calibri"/>
        <family val="2"/>
      </rPr>
      <t xml:space="preserve"> kolom H en druk </t>
    </r>
    <r>
      <rPr>
        <b/>
        <sz val="12"/>
        <rFont val="Calibri"/>
        <family val="2"/>
      </rPr>
      <t>delete</t>
    </r>
    <r>
      <rPr>
        <sz val="12"/>
        <rFont val="Calibri"/>
        <family val="2"/>
      </rPr>
      <t>, alle tekst is nu verwijderd, maar de celeigenschappen niet.</t>
    </r>
  </si>
  <si>
    <r>
      <rPr>
        <b/>
        <sz val="12"/>
        <rFont val="Calibri"/>
        <family val="2"/>
      </rPr>
      <t>Verwijder</t>
    </r>
    <r>
      <rPr>
        <sz val="12"/>
        <rFont val="Calibri"/>
        <family val="2"/>
      </rPr>
      <t xml:space="preserve"> kolom H om alle gegevens (tekst,randen en kleur achtergrond) te verwijderen of klik op de gum - alles wissen</t>
    </r>
  </si>
  <si>
    <r>
      <rPr>
        <b/>
        <sz val="12"/>
        <rFont val="Calibri"/>
        <family val="2"/>
      </rPr>
      <t>Kopieer</t>
    </r>
    <r>
      <rPr>
        <sz val="12"/>
        <rFont val="Calibri"/>
        <family val="2"/>
      </rPr>
      <t xml:space="preserve"> het tabblad Tekst Basisoefeningen - r.m.knop in het tabblad- </t>
    </r>
    <r>
      <rPr>
        <b/>
        <sz val="12"/>
        <rFont val="Calibri"/>
        <family val="2"/>
      </rPr>
      <t>Verplaatsen/kopiëren</t>
    </r>
  </si>
  <si>
    <r>
      <t>Vink</t>
    </r>
    <r>
      <rPr>
        <i/>
        <sz val="12"/>
        <rFont val="Calibri"/>
        <family val="2"/>
      </rPr>
      <t xml:space="preserve"> Kopie maken </t>
    </r>
    <r>
      <rPr>
        <sz val="12"/>
        <rFont val="Calibri"/>
        <family val="2"/>
      </rPr>
      <t xml:space="preserve">aan en kies de optie </t>
    </r>
    <r>
      <rPr>
        <i/>
        <sz val="12"/>
        <rFont val="Calibri"/>
        <family val="2"/>
      </rPr>
      <t>nieuwe map</t>
    </r>
    <r>
      <rPr>
        <b/>
        <sz val="12"/>
        <rFont val="Calibri"/>
        <family val="2"/>
      </rPr>
      <t xml:space="preserve"> - OK</t>
    </r>
  </si>
  <si>
    <r>
      <rPr>
        <b/>
        <sz val="12"/>
        <rFont val="Calibri"/>
        <family val="2"/>
      </rPr>
      <t>Dubbelklik</t>
    </r>
    <r>
      <rPr>
        <sz val="12"/>
        <rFont val="Calibri"/>
        <family val="2"/>
      </rPr>
      <t xml:space="preserve"> in het nieuwe tabblad en geef het de naam </t>
    </r>
    <r>
      <rPr>
        <b/>
        <sz val="12"/>
        <rFont val="Calibri"/>
        <family val="2"/>
      </rPr>
      <t>Basisoefeningen vervolg</t>
    </r>
  </si>
  <si>
    <r>
      <t xml:space="preserve">Maak onderstaande oefening na in opdracht (gebruik </t>
    </r>
    <r>
      <rPr>
        <b/>
        <sz val="12"/>
        <rFont val="Calibri"/>
        <family val="2"/>
      </rPr>
      <t>celeigenschappen)</t>
    </r>
  </si>
  <si>
    <t>tekst</t>
  </si>
  <si>
    <t>Onderstaande tekst heeft 2 verschillende lettertypes klik in de formulebalk om te controleren</t>
  </si>
  <si>
    <r>
      <rPr>
        <b/>
        <sz val="18"/>
        <rFont val="Algerian"/>
        <family val="5"/>
      </rPr>
      <t xml:space="preserve">Gebruik van tekst in </t>
    </r>
    <r>
      <rPr>
        <b/>
        <sz val="18"/>
        <color indexed="10"/>
        <rFont val="Calibri Light"/>
        <family val="1"/>
        <scheme val="major"/>
      </rPr>
      <t xml:space="preserve">Excel </t>
    </r>
    <r>
      <rPr>
        <b/>
        <sz val="18"/>
        <rFont val="Calibri Light"/>
        <family val="1"/>
        <scheme val="major"/>
      </rPr>
      <t>door te typen in een cel</t>
    </r>
    <r>
      <rPr>
        <b/>
        <sz val="18"/>
        <rFont val="Algerian"/>
        <family val="5"/>
      </rPr>
      <t>!</t>
    </r>
  </si>
  <si>
    <t>Randen en kleuren</t>
  </si>
  <si>
    <t>veel</t>
  </si>
  <si>
    <t>Dit is een patroon achtergrond</t>
  </si>
  <si>
    <t>Gebruik van tekst in Excel in een cel!</t>
  </si>
  <si>
    <t>Opmaak:</t>
  </si>
  <si>
    <t>deze knoppen gebruiken</t>
  </si>
  <si>
    <t>Patronen:</t>
  </si>
  <si>
    <t xml:space="preserve">Rechtermuis - Celeigenschappen - </t>
  </si>
  <si>
    <t>Hier patroon</t>
  </si>
  <si>
    <t>Opvulling - Patroonstijl</t>
  </si>
  <si>
    <t>Tekst:</t>
  </si>
  <si>
    <t>Hier tekstvak maken</t>
  </si>
  <si>
    <r>
      <rPr>
        <b/>
        <sz val="11"/>
        <color indexed="8"/>
        <rFont val="Calibri"/>
        <family val="2"/>
      </rPr>
      <t>Invoegen -</t>
    </r>
    <r>
      <rPr>
        <sz val="11"/>
        <color theme="1"/>
        <rFont val="Calibri"/>
        <family val="2"/>
        <scheme val="minor"/>
      </rPr>
      <t xml:space="preserve"> </t>
    </r>
    <r>
      <rPr>
        <b/>
        <sz val="11"/>
        <color indexed="8"/>
        <rFont val="Calibri"/>
        <family val="2"/>
      </rPr>
      <t>Tekstvak</t>
    </r>
    <r>
      <rPr>
        <sz val="11"/>
        <color theme="1"/>
        <rFont val="Calibri"/>
        <family val="2"/>
        <scheme val="minor"/>
      </rPr>
      <t xml:space="preserve">  (slepend maken)</t>
    </r>
  </si>
  <si>
    <t xml:space="preserve"> Randen en Opmaak</t>
  </si>
  <si>
    <t>Oefening 1: Kaderlijnen maken met het knopje Rand in de opdracht, hetzelfde als in het voorbeeld</t>
  </si>
  <si>
    <t>Selecteer het vlak onder de opdracht waar de lijnen in gezet worden hetzelfde als het voorbeeld</t>
  </si>
  <si>
    <t>Open het knopje Randen op het pijltje aan de rechterkant</t>
  </si>
  <si>
    <t>Kies de lijnstijl zoals in het voorbeeldblad</t>
  </si>
  <si>
    <t>Enkele lijnen kunnen heel snel gemaakt worden met het knopje Randen in de werkbalk</t>
  </si>
  <si>
    <t xml:space="preserve">Oefening 2: Tabelranden in één handeling opmaken met verschillende lijnen, via Celeigenschappen </t>
  </si>
  <si>
    <r>
      <rPr>
        <b/>
        <sz val="12"/>
        <color indexed="8"/>
        <rFont val="Calibri"/>
        <family val="2"/>
      </rPr>
      <t>Selecteer</t>
    </r>
    <r>
      <rPr>
        <sz val="12"/>
        <color indexed="8"/>
        <rFont val="Calibri"/>
        <family val="2"/>
      </rPr>
      <t xml:space="preserve"> het hele vlak waar de lijnen in moeten komen (let op de verticale lijnen niet de hele tabel selecteren)</t>
    </r>
  </si>
  <si>
    <r>
      <t xml:space="preserve">Grotere vakken kunnen in een keer worden opgemaakt met de rechtermuisknop - </t>
    </r>
    <r>
      <rPr>
        <b/>
        <sz val="12"/>
        <rFont val="Calibri"/>
        <family val="2"/>
      </rPr>
      <t>Celeigenschappen -</t>
    </r>
    <r>
      <rPr>
        <sz val="12"/>
        <rFont val="Calibri"/>
        <family val="2"/>
      </rPr>
      <t xml:space="preserve"> tabblad </t>
    </r>
    <r>
      <rPr>
        <b/>
        <sz val="12"/>
        <rFont val="Calibri"/>
        <family val="2"/>
      </rPr>
      <t>Rand</t>
    </r>
  </si>
  <si>
    <t>Kies eerst de kleur, dan de lijndikte en klik de lijn op het knopje op de juiste plaats</t>
  </si>
  <si>
    <r>
      <rPr>
        <b/>
        <sz val="12"/>
        <color indexed="8"/>
        <rFont val="Calibri"/>
        <family val="2"/>
      </rPr>
      <t>Selecteer</t>
    </r>
    <r>
      <rPr>
        <sz val="12"/>
        <color indexed="8"/>
        <rFont val="Calibri"/>
        <family val="2"/>
      </rPr>
      <t xml:space="preserve"> de vakken voor de kleur en klik knopje </t>
    </r>
    <r>
      <rPr>
        <b/>
        <sz val="12"/>
        <color indexed="8"/>
        <rFont val="Calibri"/>
        <family val="2"/>
      </rPr>
      <t>Opvulkleur</t>
    </r>
    <r>
      <rPr>
        <sz val="12"/>
        <color indexed="8"/>
        <rFont val="Calibri"/>
        <family val="2"/>
      </rPr>
      <t xml:space="preserve"> in de werkbalk</t>
    </r>
  </si>
  <si>
    <t xml:space="preserve">  Overzicht </t>
  </si>
  <si>
    <t>Cursus</t>
  </si>
  <si>
    <t>Nr</t>
  </si>
  <si>
    <t>Voornaam</t>
  </si>
  <si>
    <t>Lft</t>
  </si>
  <si>
    <t>Startdatum</t>
  </si>
  <si>
    <t>Tentamen</t>
  </si>
  <si>
    <t>Pnt</t>
  </si>
  <si>
    <t>Opmerking</t>
  </si>
  <si>
    <t xml:space="preserve"> Formules leren maken</t>
  </si>
  <si>
    <t>Oefening 1: Formule maken (optellen en aftrekken)</t>
  </si>
  <si>
    <t>Typ = in de cel E13 onder de gegevens die opgeteld moeten worden (een formule begint altijd met =)</t>
  </si>
  <si>
    <t>klik in de cel (E10) gevolgd door + klik in cel E11 gevolgd door + klik in cel E12 - Enter</t>
  </si>
  <si>
    <r>
      <t xml:space="preserve">Herhaal dit voor alle formules ook de uitgaven, bereken vervolgens de totalen </t>
    </r>
    <r>
      <rPr>
        <i/>
        <sz val="11"/>
        <rFont val="Calibri"/>
        <family val="2"/>
      </rPr>
      <t>inkomsten</t>
    </r>
    <r>
      <rPr>
        <sz val="11"/>
        <rFont val="Calibri"/>
        <family val="2"/>
      </rPr>
      <t xml:space="preserve"> en </t>
    </r>
    <r>
      <rPr>
        <i/>
        <sz val="11"/>
        <rFont val="Calibri"/>
        <family val="2"/>
      </rPr>
      <t>uitgaven</t>
    </r>
    <r>
      <rPr>
        <sz val="11"/>
        <rFont val="Calibri"/>
        <family val="2"/>
      </rPr>
      <t xml:space="preserve"> in H13 en H20</t>
    </r>
  </si>
  <si>
    <r>
      <t xml:space="preserve">Bereken de winst in </t>
    </r>
    <r>
      <rPr>
        <b/>
        <sz val="11"/>
        <color theme="1"/>
        <rFont val="Calibri"/>
        <family val="2"/>
        <scheme val="minor"/>
      </rPr>
      <t>cel H15</t>
    </r>
    <r>
      <rPr>
        <sz val="11"/>
        <color theme="1"/>
        <rFont val="Calibri"/>
        <family val="2"/>
        <scheme val="minor"/>
      </rPr>
      <t xml:space="preserve"> met de formule Totalen inkomsten minus Totalen uitgaven (= H13 - H20) -Enter.</t>
    </r>
  </si>
  <si>
    <t>januari inkomsten</t>
  </si>
  <si>
    <t>Week 1</t>
  </si>
  <si>
    <t>Week 2</t>
  </si>
  <si>
    <t>Week 3</t>
  </si>
  <si>
    <t>Week 4</t>
  </si>
  <si>
    <t xml:space="preserve">Dag </t>
  </si>
  <si>
    <t>Dagdeel</t>
  </si>
  <si>
    <t>Morgen</t>
  </si>
  <si>
    <t>Totalen inkomsten</t>
  </si>
  <si>
    <t>Totaal</t>
  </si>
  <si>
    <t>winst januari</t>
  </si>
  <si>
    <t>januari uitgaven</t>
  </si>
  <si>
    <t>Totalen uitgaven</t>
  </si>
  <si>
    <t>Oefening 2: Formule maken en kopiëren/plakken ctrl+c / ctrl+v en met de vulgreep plakken</t>
  </si>
  <si>
    <t>Tab en plak de formules in de rest van de weken.</t>
  </si>
  <si>
    <t>Week 5</t>
  </si>
  <si>
    <t>Week 6</t>
  </si>
  <si>
    <t>Week 7</t>
  </si>
  <si>
    <t>Week 8</t>
  </si>
  <si>
    <t>Ochten</t>
  </si>
  <si>
    <t>Middag</t>
  </si>
  <si>
    <t>Avond</t>
  </si>
  <si>
    <t>Nacht</t>
  </si>
  <si>
    <t>Weekend</t>
  </si>
  <si>
    <t>één formule maken, deze kopiëren en in de andere grijzen cellen tabben en Plakken is Ctrl + V</t>
  </si>
  <si>
    <t>Maak een formule in C41 en trek deze met de vulgreep door tot het einde.</t>
  </si>
  <si>
    <t>Let op bij kopieren van formules, volledig bereik meenemen en dan formule kopiëren</t>
  </si>
  <si>
    <t>Formules van optellen, aftrekken en vermenigvuldigen</t>
  </si>
  <si>
    <t>Oefening 1: Formule maken en met vulgreep doorvoeren</t>
  </si>
  <si>
    <r>
      <t xml:space="preserve">Bereken de </t>
    </r>
    <r>
      <rPr>
        <b/>
        <sz val="12"/>
        <rFont val="Calibri"/>
        <family val="2"/>
      </rPr>
      <t>kosten</t>
    </r>
    <r>
      <rPr>
        <sz val="12"/>
        <rFont val="Calibri"/>
        <family val="2"/>
      </rPr>
      <t xml:space="preserve"> en de </t>
    </r>
    <r>
      <rPr>
        <b/>
        <sz val="12"/>
        <rFont val="Calibri"/>
        <family val="2"/>
      </rPr>
      <t>opbrengst</t>
    </r>
    <r>
      <rPr>
        <sz val="12"/>
        <rFont val="Calibri"/>
        <family val="2"/>
      </rPr>
      <t xml:space="preserve"> van de tabel Kanoverhuur in rij 15</t>
    </r>
  </si>
  <si>
    <t>Klik de cel aan die opgeteld moet worden (C12) gevolgd door + (operator) herhaal dit voor C13 en C14 tot alles is opgeteld</t>
  </si>
  <si>
    <r>
      <t xml:space="preserve">Als alles is opgeteld klik </t>
    </r>
    <r>
      <rPr>
        <b/>
        <sz val="12"/>
        <rFont val="Calibri"/>
        <family val="2"/>
      </rPr>
      <t>Enter</t>
    </r>
    <r>
      <rPr>
        <sz val="12"/>
        <rFont val="Calibri"/>
        <family val="2"/>
      </rPr>
      <t xml:space="preserve"> (formule bevestigen, tevens einde formule)</t>
    </r>
  </si>
  <si>
    <t>Gebruik de vulgreep om de formules door te voeren t/m week 3</t>
  </si>
  <si>
    <t xml:space="preserve"> Kanoverhuur</t>
  </si>
  <si>
    <t>kosten</t>
  </si>
  <si>
    <t>opbrengst</t>
  </si>
  <si>
    <t>Opbrengst</t>
  </si>
  <si>
    <t>Oefening 2: Formule maken met verschillende operators</t>
  </si>
  <si>
    <t>Maak een formule van de netto opbrengst per week (opbrengst min kosten)</t>
  </si>
  <si>
    <r>
      <t xml:space="preserve">Typ = in de cel C24 van netto week 1 klik in </t>
    </r>
    <r>
      <rPr>
        <b/>
        <sz val="12"/>
        <rFont val="Calibri"/>
        <family val="2"/>
      </rPr>
      <t>week 1 opbrengst</t>
    </r>
    <r>
      <rPr>
        <sz val="12"/>
        <rFont val="Calibri"/>
        <family val="2"/>
      </rPr>
      <t xml:space="preserve">  D15 Kanoverhuur - </t>
    </r>
    <r>
      <rPr>
        <b/>
        <sz val="12"/>
        <rFont val="Calibri"/>
        <family val="2"/>
      </rPr>
      <t>week 1 kosten</t>
    </r>
    <r>
      <rPr>
        <sz val="12"/>
        <rFont val="Calibri"/>
        <family val="2"/>
      </rPr>
      <t xml:space="preserve"> C15 van tabel kanoverhuur</t>
    </r>
  </si>
  <si>
    <t>Herhaal dit ook voor netto week 2 en 3</t>
  </si>
  <si>
    <r>
      <t xml:space="preserve">Maak een formule van de totalen </t>
    </r>
    <r>
      <rPr>
        <b/>
        <sz val="12"/>
        <rFont val="Calibri"/>
        <family val="2"/>
      </rPr>
      <t>Winst excl.</t>
    </r>
    <r>
      <rPr>
        <sz val="12"/>
        <rFont val="Calibri"/>
        <family val="2"/>
      </rPr>
      <t xml:space="preserve"> G24 (opbrengst - kosten I15-J15) en </t>
    </r>
    <r>
      <rPr>
        <b/>
        <sz val="12"/>
        <rFont val="Calibri"/>
        <family val="2"/>
      </rPr>
      <t>BTW</t>
    </r>
    <r>
      <rPr>
        <sz val="12"/>
        <rFont val="Calibri"/>
        <family val="2"/>
      </rPr>
      <t xml:space="preserve"> v/d winst H24 X 0,21 en </t>
    </r>
    <r>
      <rPr>
        <b/>
        <sz val="12"/>
        <rFont val="Calibri"/>
        <family val="2"/>
      </rPr>
      <t>Winst incl</t>
    </r>
    <r>
      <rPr>
        <sz val="12"/>
        <rFont val="Calibri"/>
        <family val="2"/>
      </rPr>
      <t xml:space="preserve"> = G24*1,21</t>
    </r>
  </si>
  <si>
    <t>Indien nodig kan er altijd in het voorbeeld op de formule geklikt worden om te kijken hoe deze is opgebouwd (in de Formulebalk)</t>
  </si>
  <si>
    <t>netto week 1</t>
  </si>
  <si>
    <t>netto week 2</t>
  </si>
  <si>
    <t>netto week 3</t>
  </si>
  <si>
    <t>Winst exl</t>
  </si>
  <si>
    <t>BTW</t>
  </si>
  <si>
    <t>Winst incl</t>
  </si>
  <si>
    <t>Winst excl.</t>
  </si>
  <si>
    <t xml:space="preserve">    </t>
  </si>
  <si>
    <t>Formules in meerdere werkbladen berekenen</t>
  </si>
  <si>
    <t>Oefening 1: Formules maken in meerdere werkbladen</t>
  </si>
  <si>
    <t>Gebruik de vulgreep om de formules naar beneden te kopiëren</t>
  </si>
  <si>
    <t>Ga naar cel C19 Jaaromzet en maak een formule van alle totaal bedragen van elk kwartaal</t>
  </si>
  <si>
    <t>klik eerst tabblad 1e kwt - dan totaal van het kwartaal, daarna + - 2e kwt + totaal, etc</t>
  </si>
  <si>
    <t>Verpakking</t>
  </si>
  <si>
    <t>4e kwartaal 2016</t>
  </si>
  <si>
    <t>Artikel</t>
  </si>
  <si>
    <t>Aantal</t>
  </si>
  <si>
    <t>Prijs per stuk</t>
  </si>
  <si>
    <t>Bedrag</t>
  </si>
  <si>
    <t>Kalenderverpakking</t>
  </si>
  <si>
    <t>T-Wikkel</t>
  </si>
  <si>
    <t>Mailpack A4</t>
  </si>
  <si>
    <t>CD-pack</t>
  </si>
  <si>
    <t>SD-pack</t>
  </si>
  <si>
    <t>Jaaromzet</t>
  </si>
  <si>
    <t>Klik als U er niet uit komt in de cel C33 om te kijken hoe de formule is opgebouwd</t>
  </si>
  <si>
    <t>Jaar omzet</t>
  </si>
  <si>
    <t>Periode:</t>
  </si>
  <si>
    <t>Saldo</t>
  </si>
  <si>
    <t>ONTVANGSTEN</t>
  </si>
  <si>
    <t>UITGAVEN</t>
  </si>
  <si>
    <t>Omschrijving</t>
  </si>
  <si>
    <t>bedrag</t>
  </si>
  <si>
    <t>Saldo vorige maand</t>
  </si>
  <si>
    <t>Absolute en relatieve verwijzingen</t>
  </si>
  <si>
    <t>Formule maken met Absolute verwijzingen</t>
  </si>
  <si>
    <t>Maak deze oefening zoals het voorbeeld - raadpleeg indien nodig de voorbeeldformules</t>
  </si>
  <si>
    <r>
      <t xml:space="preserve">Alle formules gekoppeld buiten de tabel zijn </t>
    </r>
    <r>
      <rPr>
        <b/>
        <i/>
        <sz val="11"/>
        <rFont val="Calibri"/>
        <family val="2"/>
      </rPr>
      <t>Absolute verwijzingen, deze</t>
    </r>
    <r>
      <rPr>
        <i/>
        <sz val="11"/>
        <rFont val="Calibri"/>
        <family val="2"/>
      </rPr>
      <t xml:space="preserve"> kunnen niet worden doorgevoerd met de vulgreep</t>
    </r>
  </si>
  <si>
    <t>Maak eerst de formules op E18 zonder dollartekens - formule selecteren en doorvoeren</t>
  </si>
  <si>
    <t>Nu gaat het fout - klik in de formule van de absolute cel E18 - in de formulebalk de cursor in of achter C13 zetten</t>
  </si>
  <si>
    <t>druk op F4 of fn + F4 (laptop toetsenbord) voor de $$ tekens, de cel staat nu vast tijdens het doorvoeren</t>
  </si>
  <si>
    <t xml:space="preserve">Het zelfde principe toepassen voor de verkoop in cel F18 </t>
  </si>
  <si>
    <t>Verkoop berekenen: Selecteer cel G18 - typ = activeer cel E18 +F18 - Enter</t>
  </si>
  <si>
    <t>Winst berekenen:  Aantal flessen C18 * Verkoop F18 of (G18-E18)</t>
  </si>
  <si>
    <t>Koers Dinar naar €</t>
  </si>
  <si>
    <t>Winst</t>
  </si>
  <si>
    <t>Wijnsoort uit Servië</t>
  </si>
  <si>
    <t>Inkoop Srv</t>
  </si>
  <si>
    <t>Inkoop NL</t>
  </si>
  <si>
    <t>Plus</t>
  </si>
  <si>
    <t>Verkoop</t>
  </si>
  <si>
    <t>flessen</t>
  </si>
  <si>
    <t>(Dinar)</t>
  </si>
  <si>
    <t>(EUR)</t>
  </si>
  <si>
    <t>winst 25%</t>
  </si>
  <si>
    <t>Kaapvallei</t>
  </si>
  <si>
    <t>Blouberg</t>
  </si>
  <si>
    <t>Voorspoed</t>
  </si>
  <si>
    <t>Bay view</t>
  </si>
  <si>
    <t>Boschendal</t>
  </si>
  <si>
    <t>Buitenzorg</t>
  </si>
  <si>
    <t>Winstpercentage</t>
  </si>
  <si>
    <t>Totale winst</t>
  </si>
  <si>
    <t>Doorvoeren met een koppeling naar een absolute cel moet er met $ tekens gewerkt worden</t>
  </si>
  <si>
    <t>Dit kan snel tijdens het Formule maken met F4 1x is rij en kolom 2x is kolom 3x is rij</t>
  </si>
  <si>
    <t>Functie SOM</t>
  </si>
  <si>
    <t>Functie Autosom en functie Som</t>
  </si>
  <si>
    <r>
      <t xml:space="preserve">Maak in tabel </t>
    </r>
    <r>
      <rPr>
        <b/>
        <sz val="11"/>
        <rFont val="Calibri"/>
        <family val="2"/>
      </rPr>
      <t xml:space="preserve">Camping inkomsten in rij 18 </t>
    </r>
    <r>
      <rPr>
        <sz val="11"/>
        <rFont val="Calibri"/>
        <family val="2"/>
      </rPr>
      <t xml:space="preserve">een formule met Functie </t>
    </r>
    <r>
      <rPr>
        <b/>
        <sz val="11"/>
        <rFont val="Calibri"/>
        <family val="2"/>
      </rPr>
      <t>Autosom</t>
    </r>
    <r>
      <rPr>
        <sz val="11"/>
        <rFont val="Calibri"/>
        <family val="2"/>
      </rPr>
      <t xml:space="preserve"> (rechter bovenhoek)</t>
    </r>
  </si>
  <si>
    <r>
      <t xml:space="preserve">Klik in cel C18 en op </t>
    </r>
    <r>
      <rPr>
        <b/>
        <sz val="11"/>
        <rFont val="Calibri"/>
        <family val="2"/>
      </rPr>
      <t>Autosom</t>
    </r>
    <r>
      <rPr>
        <sz val="11"/>
        <rFont val="Calibri"/>
        <family val="2"/>
      </rPr>
      <t xml:space="preserve"> - voer met de vulgreep de rest van de dagen door op rij 18</t>
    </r>
  </si>
  <si>
    <r>
      <t xml:space="preserve">Maak in K21 van de </t>
    </r>
    <r>
      <rPr>
        <b/>
        <sz val="11"/>
        <rFont val="Calibri"/>
        <family val="2"/>
      </rPr>
      <t>camping inkomsten</t>
    </r>
    <r>
      <rPr>
        <sz val="11"/>
        <rFont val="Calibri"/>
        <family val="2"/>
      </rPr>
      <t xml:space="preserve"> een formule van het totaal (hele tabel C13:I17) met de </t>
    </r>
    <r>
      <rPr>
        <b/>
        <sz val="11"/>
        <rFont val="Calibri"/>
        <family val="2"/>
      </rPr>
      <t xml:space="preserve">Functie Som </t>
    </r>
  </si>
  <si>
    <r>
      <t xml:space="preserve">Typ in het gele vak = en open de functie </t>
    </r>
    <r>
      <rPr>
        <b/>
        <sz val="11"/>
        <color indexed="8"/>
        <rFont val="Calibri"/>
        <family val="2"/>
      </rPr>
      <t>SOM</t>
    </r>
    <r>
      <rPr>
        <sz val="11"/>
        <color indexed="8"/>
        <rFont val="Calibri"/>
        <family val="2"/>
      </rPr>
      <t xml:space="preserve"> in het adresvenster</t>
    </r>
  </si>
  <si>
    <r>
      <t xml:space="preserve">Selecteer de hele tabel C13:I17 - </t>
    </r>
    <r>
      <rPr>
        <b/>
        <sz val="11"/>
        <rFont val="Calibri"/>
        <family val="2"/>
      </rPr>
      <t>Enter</t>
    </r>
  </si>
  <si>
    <r>
      <t xml:space="preserve">Hetzelfde voor </t>
    </r>
    <r>
      <rPr>
        <b/>
        <sz val="11"/>
        <rFont val="Calibri"/>
        <family val="2"/>
      </rPr>
      <t>externe kosten</t>
    </r>
    <r>
      <rPr>
        <sz val="11"/>
        <rFont val="Calibri"/>
        <family val="2"/>
      </rPr>
      <t xml:space="preserve"> gebruik voor elk afdeling een apart venster in de functie som (zie voorbeeld)</t>
    </r>
  </si>
  <si>
    <r>
      <t xml:space="preserve">Bereken eventueel met de </t>
    </r>
    <r>
      <rPr>
        <b/>
        <sz val="11"/>
        <rFont val="Calibri"/>
        <family val="2"/>
      </rPr>
      <t>autosom</t>
    </r>
    <r>
      <rPr>
        <sz val="11"/>
        <rFont val="Calibri"/>
        <family val="2"/>
      </rPr>
      <t xml:space="preserve"> de afdelingen apart klik in cel D27 - </t>
    </r>
    <r>
      <rPr>
        <b/>
        <sz val="11"/>
        <rFont val="Calibri"/>
        <family val="2"/>
      </rPr>
      <t>Autosom</t>
    </r>
    <r>
      <rPr>
        <sz val="11"/>
        <rFont val="Calibri"/>
        <family val="2"/>
      </rPr>
      <t xml:space="preserve"> - selecteer afdeling 1 - Enter</t>
    </r>
  </si>
  <si>
    <t>Camping inkomsten</t>
  </si>
  <si>
    <t>maandag</t>
  </si>
  <si>
    <t>dinsdag</t>
  </si>
  <si>
    <t>woensdag</t>
  </si>
  <si>
    <t>donderdag</t>
  </si>
  <si>
    <t>vrijdag</t>
  </si>
  <si>
    <t>zaterdag</t>
  </si>
  <si>
    <t>zondag</t>
  </si>
  <si>
    <t>Afdeling 1</t>
  </si>
  <si>
    <t>Afdeling 2</t>
  </si>
  <si>
    <t>Afdeling 3</t>
  </si>
  <si>
    <t>Tenten</t>
  </si>
  <si>
    <t>Hutten</t>
  </si>
  <si>
    <t>Drank</t>
  </si>
  <si>
    <t>Food</t>
  </si>
  <si>
    <t>Huur</t>
  </si>
  <si>
    <t>Zwemmen</t>
  </si>
  <si>
    <t>Totalen</t>
  </si>
  <si>
    <t>Camping</t>
  </si>
  <si>
    <t>Extern</t>
  </si>
  <si>
    <t xml:space="preserve">             Totaal</t>
  </si>
  <si>
    <t>Omzet Extern</t>
  </si>
  <si>
    <t>Statistische Functies</t>
  </si>
  <si>
    <t>Oefening 1: Statistische functies: Minimum, maximum en gemiddelde gebruiken</t>
  </si>
  <si>
    <t xml:space="preserve">Maak in de grijze vakken met Statistische functie een aantal berekening in de tabel Camping inkomsten </t>
  </si>
  <si>
    <r>
      <t xml:space="preserve">Typ in de grijze vakken vanaf C18 = en open de Statisitische functies b.v </t>
    </r>
    <r>
      <rPr>
        <b/>
        <sz val="12"/>
        <color indexed="8"/>
        <rFont val="Calibri"/>
        <family val="2"/>
      </rPr>
      <t xml:space="preserve">MIN - MAX - SOM etc. </t>
    </r>
    <r>
      <rPr>
        <sz val="12"/>
        <color indexed="8"/>
        <rFont val="Calibri"/>
        <family val="2"/>
      </rPr>
      <t>in het adresvenster</t>
    </r>
  </si>
  <si>
    <r>
      <t xml:space="preserve">Selecteer de hele tabel van de Camping inkomsten  - </t>
    </r>
    <r>
      <rPr>
        <b/>
        <sz val="12"/>
        <rFont val="Calibri"/>
        <family val="2"/>
      </rPr>
      <t>Enter</t>
    </r>
  </si>
  <si>
    <t>Zet de dagen verticaal 45 gr. zoals in het v.b sleep rij 9 ongeveer 50 pixels hoog</t>
  </si>
  <si>
    <r>
      <rPr>
        <b/>
        <sz val="12"/>
        <rFont val="Calibri"/>
        <family val="2"/>
      </rPr>
      <t>Celeigenschappen</t>
    </r>
    <r>
      <rPr>
        <sz val="12"/>
        <rFont val="Calibri"/>
        <family val="2"/>
      </rPr>
      <t xml:space="preserve"> - tabblad - </t>
    </r>
    <r>
      <rPr>
        <i/>
        <sz val="12"/>
        <rFont val="Calibri"/>
        <family val="2"/>
      </rPr>
      <t>Uitlijnen</t>
    </r>
    <r>
      <rPr>
        <sz val="12"/>
        <rFont val="Calibri"/>
        <family val="2"/>
      </rPr>
      <t xml:space="preserve"> schuif de tekstrichting naar 45 graden of met deze knop: </t>
    </r>
  </si>
  <si>
    <t>Dagtotaal</t>
  </si>
  <si>
    <t>Laagste bedrag tabel</t>
  </si>
  <si>
    <t>Hoogste bedrag tabel</t>
  </si>
  <si>
    <t>Gemiddelde bedrag tabel</t>
  </si>
  <si>
    <t>Totale weekopbrengst</t>
  </si>
  <si>
    <t>samen</t>
  </si>
  <si>
    <t xml:space="preserve">Laagste bedrag </t>
  </si>
  <si>
    <t xml:space="preserve">Hoogste bedrag </t>
  </si>
  <si>
    <t>Gemiddelde bedrag</t>
  </si>
  <si>
    <t>ALS Functie (Waar of Onwaar)</t>
  </si>
  <si>
    <t>Oefening 1 Logische functie Ja - Nee of Goed - Fout</t>
  </si>
  <si>
    <r>
      <rPr>
        <b/>
        <sz val="12"/>
        <rFont val="Calibri"/>
        <family val="2"/>
      </rPr>
      <t>Totaal aantal uren</t>
    </r>
    <r>
      <rPr>
        <sz val="12"/>
        <rFont val="Calibri"/>
        <family val="2"/>
      </rPr>
      <t xml:space="preserve"> bereken: met Autosom in het grijze vak - Enter, daarna met vulgreep doorvoeren</t>
    </r>
  </si>
  <si>
    <r>
      <rPr>
        <b/>
        <sz val="12"/>
        <rFont val="Calibri"/>
        <family val="2"/>
      </rPr>
      <t>Geef de korting aan</t>
    </r>
    <r>
      <rPr>
        <sz val="12"/>
        <rFont val="Calibri"/>
        <family val="2"/>
      </rPr>
      <t xml:space="preserve">; wie er recht heeft op korting indien meer dan 100 vliegurenmet functie </t>
    </r>
    <r>
      <rPr>
        <b/>
        <sz val="12"/>
        <rFont val="Calibri"/>
        <family val="2"/>
      </rPr>
      <t>ALS</t>
    </r>
  </si>
  <si>
    <r>
      <t xml:space="preserve">Typ in het 2e veld </t>
    </r>
    <r>
      <rPr>
        <b/>
        <sz val="12"/>
        <rFont val="Calibri"/>
        <family val="2"/>
      </rPr>
      <t>Ja</t>
    </r>
    <r>
      <rPr>
        <sz val="12"/>
        <rFont val="Calibri"/>
        <family val="2"/>
      </rPr>
      <t xml:space="preserve"> en in het 3e veld </t>
    </r>
    <r>
      <rPr>
        <b/>
        <sz val="12"/>
        <rFont val="Calibri"/>
        <family val="2"/>
      </rPr>
      <t>Nee</t>
    </r>
    <r>
      <rPr>
        <sz val="12"/>
        <rFont val="Calibri"/>
        <family val="2"/>
      </rPr>
      <t xml:space="preserve"> - </t>
    </r>
    <r>
      <rPr>
        <b/>
        <sz val="12"/>
        <rFont val="Calibri"/>
        <family val="2"/>
      </rPr>
      <t>Enter -</t>
    </r>
    <r>
      <rPr>
        <sz val="12"/>
        <rFont val="Calibri"/>
        <family val="2"/>
      </rPr>
      <t xml:space="preserve"> sleep met de vulgreep de functie door </t>
    </r>
  </si>
  <si>
    <t>Oefening 2 kleuren verduidelijkheid in argumenten</t>
  </si>
  <si>
    <t>De piloten die recht op korting hebben krijgen nu een groene achtergrond en anders rood</t>
  </si>
  <si>
    <t xml:space="preserve">Laat de kleuren automatisch aanpassen d.m.v. Voorwaardelijke opmaak </t>
  </si>
  <si>
    <r>
      <rPr>
        <sz val="12"/>
        <rFont val="Calibri"/>
        <family val="2"/>
      </rPr>
      <t>Open de tab</t>
    </r>
    <r>
      <rPr>
        <b/>
        <sz val="12"/>
        <rFont val="Calibri"/>
        <family val="2"/>
      </rPr>
      <t xml:space="preserve"> - Start</t>
    </r>
    <r>
      <rPr>
        <sz val="12"/>
        <rFont val="Calibri"/>
        <family val="2"/>
      </rPr>
      <t xml:space="preserve"> in de Menubalk - </t>
    </r>
    <r>
      <rPr>
        <b/>
        <sz val="12"/>
        <rFont val="Calibri"/>
        <family val="2"/>
      </rPr>
      <t>Voorwaardelijk opmaak</t>
    </r>
  </si>
  <si>
    <r>
      <t xml:space="preserve">Kies </t>
    </r>
    <r>
      <rPr>
        <b/>
        <sz val="12"/>
        <rFont val="Calibri"/>
        <family val="2"/>
      </rPr>
      <t>Markeringsregels voor cellen</t>
    </r>
    <r>
      <rPr>
        <sz val="12"/>
        <rFont val="Calibri"/>
        <family val="2"/>
      </rPr>
      <t xml:space="preserve"> - oversteken </t>
    </r>
  </si>
  <si>
    <r>
      <t xml:space="preserve">Klik </t>
    </r>
    <r>
      <rPr>
        <b/>
        <sz val="12"/>
        <rFont val="Calibri"/>
        <family val="2"/>
      </rPr>
      <t xml:space="preserve">Gelijk aan…  </t>
    </r>
    <r>
      <rPr>
        <sz val="12"/>
        <rFont val="Calibri"/>
        <family val="2"/>
      </rPr>
      <t>(dit is voorwaarde 1)</t>
    </r>
  </si>
  <si>
    <r>
      <rPr>
        <sz val="12"/>
        <rFont val="Calibri"/>
        <family val="2"/>
      </rPr>
      <t>Open de tab</t>
    </r>
    <r>
      <rPr>
        <b/>
        <sz val="12"/>
        <rFont val="Calibri"/>
        <family val="2"/>
      </rPr>
      <t xml:space="preserve"> - Start in de </t>
    </r>
    <r>
      <rPr>
        <sz val="12"/>
        <rFont val="Calibri"/>
        <family val="2"/>
      </rPr>
      <t xml:space="preserve">Menubalk - </t>
    </r>
    <r>
      <rPr>
        <b/>
        <sz val="12"/>
        <rFont val="Calibri"/>
        <family val="2"/>
      </rPr>
      <t>Voorwaardelijk opmaak</t>
    </r>
  </si>
  <si>
    <r>
      <t xml:space="preserve">Klik </t>
    </r>
    <r>
      <rPr>
        <b/>
        <sz val="12"/>
        <rFont val="Calibri"/>
        <family val="2"/>
      </rPr>
      <t>Gelijk aan…</t>
    </r>
    <r>
      <rPr>
        <sz val="12"/>
        <rFont val="Calibri"/>
        <family val="2"/>
      </rPr>
      <t>(dit is voorwaarde 2)</t>
    </r>
  </si>
  <si>
    <t>Korting na 100 vlieguren</t>
  </si>
  <si>
    <t>Totaal aantal</t>
  </si>
  <si>
    <t xml:space="preserve">korting </t>
  </si>
  <si>
    <t>M. de Jong</t>
  </si>
  <si>
    <t>G. de Lange</t>
  </si>
  <si>
    <t>A. van Schie</t>
  </si>
  <si>
    <t>F. Boers</t>
  </si>
  <si>
    <t>C. Vermeulen</t>
  </si>
  <si>
    <t>M. Klaver</t>
  </si>
  <si>
    <t>I. van Zuylen</t>
  </si>
  <si>
    <t>Functies controleren of verbeteren</t>
  </si>
  <si>
    <t>Klik in de cel waar functie staat en open de functie met         knopje voor de formulebalk</t>
  </si>
  <si>
    <t xml:space="preserve">De voorwaardelijke instellingen kunnen worden bekeken en gecorrigeerd onder: </t>
  </si>
  <si>
    <t>Voorwaardelijke opmaak - Regels beheren - in dit werkblad</t>
  </si>
  <si>
    <t>Financiële Functies</t>
  </si>
  <si>
    <t>Financiële functie gebruiken</t>
  </si>
  <si>
    <r>
      <rPr>
        <i/>
        <sz val="12"/>
        <rFont val="Calibri"/>
        <family val="2"/>
      </rPr>
      <t>Bereken de maandelijkse betaling van het busje en televisie</t>
    </r>
    <r>
      <rPr>
        <sz val="12"/>
        <rFont val="Calibri"/>
        <family val="2"/>
      </rPr>
      <t xml:space="preserve"> - </t>
    </r>
    <r>
      <rPr>
        <b/>
        <sz val="12"/>
        <rFont val="Calibri"/>
        <family val="2"/>
      </rPr>
      <t>Typ</t>
    </r>
    <r>
      <rPr>
        <sz val="12"/>
        <rFont val="Calibri"/>
        <family val="2"/>
      </rPr>
      <t xml:space="preserve"> =  in </t>
    </r>
    <r>
      <rPr>
        <b/>
        <sz val="12"/>
        <rFont val="Calibri"/>
        <family val="2"/>
      </rPr>
      <t>D24</t>
    </r>
    <r>
      <rPr>
        <sz val="12"/>
        <rFont val="Calibri"/>
        <family val="2"/>
      </rPr>
      <t xml:space="preserve"> en </t>
    </r>
    <r>
      <rPr>
        <b/>
        <sz val="12"/>
        <rFont val="Calibri"/>
        <family val="2"/>
      </rPr>
      <t>open</t>
    </r>
    <r>
      <rPr>
        <sz val="12"/>
        <rFont val="Calibri"/>
        <family val="2"/>
      </rPr>
      <t xml:space="preserve"> de financiële functie</t>
    </r>
    <r>
      <rPr>
        <b/>
        <sz val="12"/>
        <rFont val="Calibri"/>
        <family val="2"/>
      </rPr>
      <t xml:space="preserve"> BET</t>
    </r>
  </si>
  <si>
    <r>
      <rPr>
        <b/>
        <sz val="12"/>
        <rFont val="Calibri"/>
        <family val="2"/>
      </rPr>
      <t>Vul</t>
    </r>
    <r>
      <rPr>
        <sz val="12"/>
        <rFont val="Calibri"/>
        <family val="2"/>
      </rPr>
      <t xml:space="preserve"> in 1e veld van de Functie-wizard het </t>
    </r>
    <r>
      <rPr>
        <b/>
        <sz val="12"/>
        <rFont val="Calibri"/>
        <family val="2"/>
      </rPr>
      <t>rente</t>
    </r>
    <r>
      <rPr>
        <sz val="12"/>
        <rFont val="Calibri"/>
        <family val="2"/>
      </rPr>
      <t xml:space="preserve"> percentage</t>
    </r>
    <r>
      <rPr>
        <b/>
        <sz val="12"/>
        <rFont val="Calibri"/>
        <family val="2"/>
      </rPr>
      <t xml:space="preserve"> /12</t>
    </r>
    <r>
      <rPr>
        <sz val="12"/>
        <rFont val="Calibri"/>
        <family val="2"/>
      </rPr>
      <t xml:space="preserve"> (betaling is per maand dus ook de rente)</t>
    </r>
  </si>
  <si>
    <r>
      <t xml:space="preserve">Vul in het 2e veld </t>
    </r>
    <r>
      <rPr>
        <b/>
        <sz val="12"/>
        <rFont val="Calibri"/>
        <family val="2"/>
      </rPr>
      <t>aantal</t>
    </r>
    <r>
      <rPr>
        <sz val="12"/>
        <rFont val="Calibri"/>
        <family val="2"/>
      </rPr>
      <t xml:space="preserve"> termijnen in - cel </t>
    </r>
    <r>
      <rPr>
        <b/>
        <sz val="12"/>
        <rFont val="Calibri"/>
        <family val="2"/>
      </rPr>
      <t>D22</t>
    </r>
  </si>
  <si>
    <r>
      <t xml:space="preserve">In het 3e veld de hoogte van het </t>
    </r>
    <r>
      <rPr>
        <i/>
        <sz val="12"/>
        <rFont val="Calibri"/>
        <family val="2"/>
      </rPr>
      <t>Geleend bedrag</t>
    </r>
    <r>
      <rPr>
        <sz val="12"/>
        <rFont val="Calibri"/>
        <family val="2"/>
      </rPr>
      <t xml:space="preserve"> - cel </t>
    </r>
    <r>
      <rPr>
        <b/>
        <sz val="12"/>
        <rFont val="Calibri"/>
        <family val="2"/>
      </rPr>
      <t>D18</t>
    </r>
  </si>
  <si>
    <t>In het 4e veld een 0 eind afbetaling gaat naar 0  dit is de laatste betaling</t>
  </si>
  <si>
    <t>Aflossing auto</t>
  </si>
  <si>
    <t>Aflossing televisie</t>
  </si>
  <si>
    <t>Geleend bedrag</t>
  </si>
  <si>
    <t>Rente percentage</t>
  </si>
  <si>
    <t>Termijn</t>
  </si>
  <si>
    <t>Per Maand</t>
  </si>
  <si>
    <t>Betaling</t>
  </si>
  <si>
    <t>Het rentepercentage altijd delen door 12 (per jaar) omdat je per maand aflost</t>
  </si>
  <si>
    <t>Klik in de gele cellen waar functies staan en open de functie met         voor de formulebalk</t>
  </si>
  <si>
    <t>Grafieken</t>
  </si>
  <si>
    <t>Oefening 1: Grafieken maken en opmaken</t>
  </si>
  <si>
    <t>Maak in onderstaand vak 2 verschillende grafieken (zie voorbeeld)</t>
  </si>
  <si>
    <r>
      <rPr>
        <b/>
        <sz val="12"/>
        <rFont val="Calibri"/>
        <family val="2"/>
      </rPr>
      <t>Selecteer</t>
    </r>
    <r>
      <rPr>
        <sz val="12"/>
        <rFont val="Calibri"/>
        <family val="2"/>
      </rPr>
      <t xml:space="preserve"> de gegevens van Kwartaal Kasgegevens samen met de titelrij - </t>
    </r>
    <r>
      <rPr>
        <b/>
        <sz val="12"/>
        <rFont val="Calibri"/>
        <family val="2"/>
      </rPr>
      <t>Invoegen</t>
    </r>
    <r>
      <rPr>
        <sz val="12"/>
        <rFont val="Calibri"/>
        <family val="2"/>
      </rPr>
      <t xml:space="preserve"> - Grafiek - </t>
    </r>
    <r>
      <rPr>
        <b/>
        <sz val="12"/>
        <rFont val="Calibri"/>
        <family val="2"/>
      </rPr>
      <t>Circel</t>
    </r>
    <r>
      <rPr>
        <sz val="12"/>
        <rFont val="Calibri"/>
        <family val="2"/>
      </rPr>
      <t xml:space="preserve"> 3D</t>
    </r>
  </si>
  <si>
    <t>Verklein de grafiek via de ankerpunten in de hoeken - Sleep de grafiek op maat en op de juiste plaats</t>
  </si>
  <si>
    <r>
      <rPr>
        <b/>
        <sz val="12"/>
        <rFont val="Calibri"/>
        <family val="2"/>
      </rPr>
      <t>klik</t>
    </r>
    <r>
      <rPr>
        <sz val="12"/>
        <rFont val="Calibri"/>
        <family val="2"/>
      </rPr>
      <t xml:space="preserve"> in het </t>
    </r>
    <r>
      <rPr>
        <b/>
        <sz val="12"/>
        <rFont val="Calibri"/>
        <family val="2"/>
      </rPr>
      <t>taartpuntje</t>
    </r>
    <r>
      <rPr>
        <sz val="12"/>
        <rFont val="Calibri"/>
        <family val="2"/>
      </rPr>
      <t xml:space="preserve"> - </t>
    </r>
    <r>
      <rPr>
        <b/>
        <sz val="12"/>
        <rFont val="Calibri"/>
        <family val="2"/>
      </rPr>
      <t>Ontwerpen</t>
    </r>
    <r>
      <rPr>
        <sz val="12"/>
        <rFont val="Calibri"/>
        <family val="2"/>
      </rPr>
      <t xml:space="preserve"> - kies een grijze grafiekstijl</t>
    </r>
  </si>
  <si>
    <r>
      <t xml:space="preserve">klik met de rechtermuisknop in het taartpuntje - </t>
    </r>
    <r>
      <rPr>
        <b/>
        <sz val="12"/>
        <rFont val="Calibri"/>
        <family val="2"/>
      </rPr>
      <t>Gegevenslabels opmaken - kies waarden geen %</t>
    </r>
  </si>
  <si>
    <t>Kwartaal Kasgegevens</t>
  </si>
  <si>
    <t>kwartaal</t>
  </si>
  <si>
    <t>Inkomsten</t>
  </si>
  <si>
    <t>Taartpunt grafiek</t>
  </si>
  <si>
    <t>1e</t>
  </si>
  <si>
    <t>Maand Kasgegevens</t>
  </si>
  <si>
    <t>maand</t>
  </si>
  <si>
    <t>Kolom of staaf grafiek</t>
  </si>
  <si>
    <t>maart</t>
  </si>
  <si>
    <t>Maak hier de Grafieken zoals het voorbeeld</t>
  </si>
  <si>
    <t>Voorbeeld grafieken</t>
  </si>
  <si>
    <t>Grafiek 1 staaf</t>
  </si>
  <si>
    <t>Grafiek 2 Taartpunt</t>
  </si>
  <si>
    <t>Lettertype van Lagenda Calibri tekengrootte 9</t>
  </si>
  <si>
    <t>Valideren</t>
  </si>
  <si>
    <t>Oefening 1: Valideren op 3 manieren</t>
  </si>
  <si>
    <t>Voorbeelden</t>
  </si>
  <si>
    <t>Getallen</t>
  </si>
  <si>
    <t>Lijst intern</t>
  </si>
  <si>
    <t>Eigen lijst</t>
  </si>
  <si>
    <t>Hier mogen alleen getallen t/m 10</t>
  </si>
  <si>
    <t>Waarden uit een lijst in hetzelfde werkblad</t>
  </si>
  <si>
    <t>Gegevens zelf in de bron typen met ; als scheidingteken</t>
  </si>
  <si>
    <t>Macaronie</t>
  </si>
  <si>
    <t xml:space="preserve">Opdracht: Het valideren wordt hier in drie methodes ingesteld </t>
  </si>
  <si>
    <t>Spaghetti</t>
  </si>
  <si>
    <r>
      <t xml:space="preserve">(zie voorbeeld A6, C6 en E6 in </t>
    </r>
    <r>
      <rPr>
        <b/>
        <sz val="12"/>
        <rFont val="Calibri"/>
        <family val="2"/>
        <scheme val="minor"/>
      </rPr>
      <t>Gegevens</t>
    </r>
    <r>
      <rPr>
        <sz val="12"/>
        <rFont val="Calibri"/>
        <family val="2"/>
        <scheme val="minor"/>
      </rPr>
      <t xml:space="preserve"> - </t>
    </r>
    <r>
      <rPr>
        <b/>
        <sz val="12"/>
        <rFont val="Calibri"/>
        <family val="2"/>
        <scheme val="minor"/>
      </rPr>
      <t>Gegevensvalidatie)</t>
    </r>
  </si>
  <si>
    <t>Boerenkool met worst</t>
  </si>
  <si>
    <t>Soep</t>
  </si>
  <si>
    <t>Getallen valideren</t>
  </si>
  <si>
    <t>Macaroni</t>
  </si>
  <si>
    <t>Klik in cel A29 waar de gegevens moeten worden uitgeklapt via een pulldown menu</t>
  </si>
  <si>
    <t>Chinees</t>
  </si>
  <si>
    <r>
      <rPr>
        <b/>
        <sz val="12"/>
        <rFont val="Calibri"/>
        <family val="2"/>
        <scheme val="minor"/>
      </rPr>
      <t>Gegevens</t>
    </r>
    <r>
      <rPr>
        <sz val="12"/>
        <rFont val="Calibri"/>
        <family val="2"/>
        <scheme val="minor"/>
      </rPr>
      <t xml:space="preserve"> - </t>
    </r>
    <r>
      <rPr>
        <b/>
        <sz val="12"/>
        <rFont val="Calibri"/>
        <family val="2"/>
        <scheme val="minor"/>
      </rPr>
      <t>Gegevensvalidatie</t>
    </r>
    <r>
      <rPr>
        <sz val="12"/>
        <rFont val="Calibri"/>
        <family val="2"/>
        <scheme val="minor"/>
      </rPr>
      <t xml:space="preserve"> - Tabblad </t>
    </r>
    <r>
      <rPr>
        <i/>
        <sz val="12"/>
        <rFont val="Calibri"/>
        <family val="2"/>
        <scheme val="minor"/>
      </rPr>
      <t>Instellingen</t>
    </r>
    <r>
      <rPr>
        <sz val="12"/>
        <rFont val="Calibri"/>
        <family val="2"/>
        <scheme val="minor"/>
      </rPr>
      <t xml:space="preserve"> - Geheel getal in 1e </t>
    </r>
    <r>
      <rPr>
        <b/>
        <i/>
        <sz val="12"/>
        <rFont val="Calibri"/>
        <family val="2"/>
        <scheme val="minor"/>
      </rPr>
      <t>Toestaan</t>
    </r>
    <r>
      <rPr>
        <sz val="12"/>
        <rFont val="Calibri"/>
        <family val="2"/>
        <scheme val="minor"/>
      </rPr>
      <t xml:space="preserve"> venster kiezen</t>
    </r>
  </si>
  <si>
    <t>Pizza</t>
  </si>
  <si>
    <r>
      <rPr>
        <i/>
        <sz val="12"/>
        <rFont val="Calibri"/>
        <family val="2"/>
        <scheme val="minor"/>
      </rPr>
      <t>Waarden instellen:</t>
    </r>
    <r>
      <rPr>
        <sz val="12"/>
        <rFont val="Calibri"/>
        <family val="2"/>
        <scheme val="minor"/>
      </rPr>
      <t xml:space="preserve"> Gegeven: tussen 1 (minimum) en 10 (maximum) - OK</t>
    </r>
  </si>
  <si>
    <t>Patat</t>
  </si>
  <si>
    <r>
      <rPr>
        <i/>
        <sz val="12"/>
        <rFont val="Calibri"/>
        <family val="2"/>
        <scheme val="minor"/>
      </rPr>
      <t>Tabblad Invoerbericht</t>
    </r>
    <r>
      <rPr>
        <sz val="12"/>
        <rFont val="Calibri"/>
        <family val="2"/>
        <scheme val="minor"/>
      </rPr>
      <t xml:space="preserve"> invullen - </t>
    </r>
    <r>
      <rPr>
        <i/>
        <sz val="12"/>
        <rFont val="Calibri"/>
        <family val="2"/>
        <scheme val="minor"/>
      </rPr>
      <t>Titel:</t>
    </r>
    <r>
      <rPr>
        <sz val="12"/>
        <rFont val="Calibri"/>
        <family val="2"/>
        <scheme val="minor"/>
      </rPr>
      <t xml:space="preserve"> Beoordeling,  </t>
    </r>
    <r>
      <rPr>
        <i/>
        <sz val="12"/>
        <rFont val="Calibri"/>
        <family val="2"/>
        <scheme val="minor"/>
      </rPr>
      <t>Invoerbericht:</t>
    </r>
    <r>
      <rPr>
        <sz val="12"/>
        <rFont val="Calibri"/>
        <family val="2"/>
        <scheme val="minor"/>
      </rPr>
      <t xml:space="preserve"> Alleen hele getallen invoeren AUB</t>
    </r>
  </si>
  <si>
    <t>BQ</t>
  </si>
  <si>
    <r>
      <rPr>
        <i/>
        <sz val="12"/>
        <rFont val="Calibri"/>
        <family val="2"/>
        <scheme val="minor"/>
      </rPr>
      <t>Tabblad Foutmelding</t>
    </r>
    <r>
      <rPr>
        <sz val="12"/>
        <rFont val="Calibri"/>
        <family val="2"/>
        <scheme val="minor"/>
      </rPr>
      <t xml:space="preserve"> - </t>
    </r>
    <r>
      <rPr>
        <i/>
        <sz val="12"/>
        <rFont val="Calibri"/>
        <family val="2"/>
        <scheme val="minor"/>
      </rPr>
      <t xml:space="preserve">Titel: </t>
    </r>
    <r>
      <rPr>
        <sz val="12"/>
        <rFont val="Calibri"/>
        <family val="2"/>
        <scheme val="minor"/>
      </rPr>
      <t xml:space="preserve">Beoordeel - </t>
    </r>
    <r>
      <rPr>
        <i/>
        <sz val="12"/>
        <rFont val="Calibri"/>
        <family val="2"/>
        <scheme val="minor"/>
      </rPr>
      <t>Foutbericht:</t>
    </r>
    <r>
      <rPr>
        <sz val="12"/>
        <rFont val="Calibri"/>
        <family val="2"/>
        <scheme val="minor"/>
      </rPr>
      <t xml:space="preserve"> - Alleen getallen onder de 10 gebruiken</t>
    </r>
  </si>
  <si>
    <t>Gourmet</t>
  </si>
  <si>
    <r>
      <t xml:space="preserve">Let Op: Als je de waarden die geldig zijn wijzigt, dan moet je evt. </t>
    </r>
    <r>
      <rPr>
        <i/>
        <sz val="12"/>
        <rFont val="Calibri"/>
        <family val="2"/>
        <scheme val="minor"/>
      </rPr>
      <t>Invoerbericht</t>
    </r>
    <r>
      <rPr>
        <sz val="12"/>
        <rFont val="Calibri"/>
        <family val="2"/>
        <scheme val="minor"/>
      </rPr>
      <t xml:space="preserve"> en </t>
    </r>
    <r>
      <rPr>
        <i/>
        <sz val="12"/>
        <rFont val="Calibri"/>
        <family val="2"/>
        <scheme val="minor"/>
      </rPr>
      <t>Foutbericht</t>
    </r>
    <r>
      <rPr>
        <sz val="12"/>
        <rFont val="Calibri"/>
        <family val="2"/>
        <scheme val="minor"/>
      </rPr>
      <t xml:space="preserve"> ook wijzigen</t>
    </r>
  </si>
  <si>
    <t>Bestaande lijst valideren</t>
  </si>
  <si>
    <r>
      <rPr>
        <b/>
        <sz val="12"/>
        <rFont val="Calibri"/>
        <family val="2"/>
        <scheme val="minor"/>
      </rPr>
      <t>Gegevens</t>
    </r>
    <r>
      <rPr>
        <i/>
        <sz val="12"/>
        <rFont val="Calibri"/>
        <family val="2"/>
        <scheme val="minor"/>
      </rPr>
      <t xml:space="preserve"> - </t>
    </r>
    <r>
      <rPr>
        <b/>
        <sz val="12"/>
        <rFont val="Calibri"/>
        <family val="2"/>
        <scheme val="minor"/>
      </rPr>
      <t>Gegevensvalidatie</t>
    </r>
    <r>
      <rPr>
        <i/>
        <sz val="12"/>
        <rFont val="Calibri"/>
        <family val="2"/>
        <scheme val="minor"/>
      </rPr>
      <t xml:space="preserve"> - </t>
    </r>
    <r>
      <rPr>
        <sz val="12"/>
        <rFont val="Calibri"/>
        <family val="2"/>
        <scheme val="minor"/>
      </rPr>
      <t>Tabblad</t>
    </r>
    <r>
      <rPr>
        <i/>
        <sz val="12"/>
        <rFont val="Calibri"/>
        <family val="2"/>
        <scheme val="minor"/>
      </rPr>
      <t xml:space="preserve"> Instellingen</t>
    </r>
    <r>
      <rPr>
        <sz val="12"/>
        <rFont val="Calibri"/>
        <family val="2"/>
        <scheme val="minor"/>
      </rPr>
      <t xml:space="preserve"> - Lijst kiezen in 1e </t>
    </r>
    <r>
      <rPr>
        <b/>
        <sz val="12"/>
        <rFont val="Calibri"/>
        <family val="2"/>
        <scheme val="minor"/>
      </rPr>
      <t>Toestaan</t>
    </r>
    <r>
      <rPr>
        <sz val="12"/>
        <rFont val="Calibri"/>
        <family val="2"/>
        <scheme val="minor"/>
      </rPr>
      <t xml:space="preserve"> venster</t>
    </r>
  </si>
  <si>
    <t>Daarna gewenste bestaande bron selecteren bv I8 t/m I16</t>
  </si>
  <si>
    <t>Eigen lijst valideren</t>
  </si>
  <si>
    <t>Typ alle gewenste onderdelen in het venster gescheiden door een ; (zie voorbeeld)</t>
  </si>
  <si>
    <t>Beoordeling</t>
  </si>
  <si>
    <t>Kies uw menu</t>
  </si>
  <si>
    <t>Welke afdeling</t>
  </si>
  <si>
    <t>Subtotalen berekenen met FUNCTIE GETALLEN</t>
  </si>
  <si>
    <t>Oefening 1: Subtotalen berekenen via voorbeeldtabel met de functie SUBTOTALEN</t>
  </si>
  <si>
    <t>Maak vanuit de gegevens tabel verschillende berekeningen via de functie Subtotalen</t>
  </si>
  <si>
    <t>1. klik in cel B12 van het voorbeeld om het juiste Functie-getal van het Subtotaal te gebruiken voor de juiste berekening</t>
  </si>
  <si>
    <t xml:space="preserve">Maak een som berekening met de  functie SUBTOTAAL in cel F12 met Functie-getal 9 voor SOM </t>
  </si>
  <si>
    <t>2. typ = in cel F12 - functie Subtotalen activeren - typ 9 in 1e veld - Selecteer de gegevenstabel (B21;B30) in het 2e veld - OK</t>
  </si>
  <si>
    <t>3. Herhaal dit voor AANTAL, MAX, MIN en GEMIDDELDE in de cellen F13 t/m 16 eventueel ook voor Gewicht tabel</t>
  </si>
  <si>
    <t>Man/vrouw</t>
  </si>
  <si>
    <t>Gewicht</t>
  </si>
  <si>
    <t>Subtotaal (som)</t>
  </si>
  <si>
    <t>Subtotaal (aantal)</t>
  </si>
  <si>
    <t>Subtotaal (max)</t>
  </si>
  <si>
    <t>Subtotaal (min)</t>
  </si>
  <si>
    <t>Subtotaal (Gem.)</t>
  </si>
  <si>
    <t>Overzicht van diverse FUNCTIE_GETALLEN</t>
  </si>
  <si>
    <t>gegevenstabel</t>
  </si>
  <si>
    <t>Man / Vrouw</t>
  </si>
  <si>
    <t xml:space="preserve">Man </t>
  </si>
  <si>
    <t>Man</t>
  </si>
  <si>
    <t>Vrouw</t>
  </si>
  <si>
    <t>Beveiligen en verbergen</t>
  </si>
  <si>
    <t>Cellen Blokkeren, formules verbergen en Werkblad Beveiligen</t>
  </si>
  <si>
    <r>
      <t xml:space="preserve">Alle cellen </t>
    </r>
    <r>
      <rPr>
        <b/>
        <i/>
        <sz val="12"/>
        <rFont val="Calibri"/>
        <family val="2"/>
      </rPr>
      <t>Blokkeren</t>
    </r>
    <r>
      <rPr>
        <i/>
        <sz val="12"/>
        <rFont val="Calibri"/>
        <family val="2"/>
      </rPr>
      <t xml:space="preserve"> behalve een aantal in C kolom formules </t>
    </r>
    <r>
      <rPr>
        <b/>
        <i/>
        <sz val="12"/>
        <rFont val="Calibri"/>
        <family val="2"/>
      </rPr>
      <t>Verbergen</t>
    </r>
    <r>
      <rPr>
        <i/>
        <sz val="12"/>
        <rFont val="Calibri"/>
        <family val="2"/>
      </rPr>
      <t xml:space="preserve"> en blad </t>
    </r>
    <r>
      <rPr>
        <b/>
        <i/>
        <sz val="12"/>
        <rFont val="Calibri"/>
        <family val="2"/>
      </rPr>
      <t>Beveiligen</t>
    </r>
    <r>
      <rPr>
        <i/>
        <sz val="12"/>
        <rFont val="Calibri"/>
        <family val="2"/>
      </rPr>
      <t xml:space="preserve"> (Controleren - Blad beveiligen)</t>
    </r>
  </si>
  <si>
    <r>
      <rPr>
        <b/>
        <u/>
        <sz val="12"/>
        <rFont val="Calibri"/>
        <family val="2"/>
      </rPr>
      <t>Inhoud blokkeren:</t>
    </r>
    <r>
      <rPr>
        <sz val="12"/>
        <rFont val="Calibri"/>
        <family val="2"/>
      </rPr>
      <t xml:space="preserve"> Selecteer de inhoud van B12 t/m H23</t>
    </r>
  </si>
  <si>
    <r>
      <t xml:space="preserve">R. m klik in de selectie </t>
    </r>
    <r>
      <rPr>
        <b/>
        <sz val="12"/>
        <rFont val="Calibri"/>
        <family val="2"/>
      </rPr>
      <t>Celeigenschappen</t>
    </r>
    <r>
      <rPr>
        <sz val="12"/>
        <rFont val="Calibri"/>
        <family val="2"/>
      </rPr>
      <t xml:space="preserve"> - </t>
    </r>
    <r>
      <rPr>
        <b/>
        <sz val="12"/>
        <rFont val="Calibri"/>
        <family val="2"/>
      </rPr>
      <t xml:space="preserve"> </t>
    </r>
    <r>
      <rPr>
        <sz val="12"/>
        <rFont val="Calibri"/>
        <family val="2"/>
      </rPr>
      <t xml:space="preserve"> tabblad </t>
    </r>
    <r>
      <rPr>
        <b/>
        <sz val="12"/>
        <rFont val="Calibri"/>
        <family val="2"/>
      </rPr>
      <t xml:space="preserve">Bescherming - Geblokkeerd </t>
    </r>
    <r>
      <rPr>
        <sz val="12"/>
        <rFont val="Calibri"/>
        <family val="2"/>
      </rPr>
      <t>aanvinken (nu zijn alle cellen geblokkeerd)</t>
    </r>
  </si>
  <si>
    <r>
      <rPr>
        <b/>
        <u/>
        <sz val="12"/>
        <rFont val="Calibri"/>
        <family val="2"/>
      </rPr>
      <t>Antwoorden deblokkeren:</t>
    </r>
    <r>
      <rPr>
        <sz val="12"/>
        <rFont val="Calibri"/>
        <family val="2"/>
      </rPr>
      <t xml:space="preserve"> Selecteer kolom C13 tot C22 (de antwoorden)</t>
    </r>
  </si>
  <si>
    <r>
      <t xml:space="preserve">r.m klik in selectie - </t>
    </r>
    <r>
      <rPr>
        <b/>
        <sz val="12"/>
        <rFont val="Calibri"/>
        <family val="2"/>
      </rPr>
      <t>Celeigenschappen</t>
    </r>
    <r>
      <rPr>
        <sz val="12"/>
        <rFont val="Calibri"/>
        <family val="2"/>
      </rPr>
      <t xml:space="preserve"> -  tabblad </t>
    </r>
    <r>
      <rPr>
        <b/>
        <sz val="12"/>
        <rFont val="Calibri"/>
        <family val="2"/>
      </rPr>
      <t>Bescherming</t>
    </r>
    <r>
      <rPr>
        <sz val="12"/>
        <rFont val="Calibri"/>
        <family val="2"/>
      </rPr>
      <t xml:space="preserve"> - </t>
    </r>
    <r>
      <rPr>
        <b/>
        <sz val="12"/>
        <rFont val="Calibri"/>
        <family val="2"/>
      </rPr>
      <t>Geblokkeerd</t>
    </r>
    <r>
      <rPr>
        <sz val="12"/>
        <rFont val="Calibri"/>
        <family val="2"/>
      </rPr>
      <t xml:space="preserve"> uitvinken </t>
    </r>
  </si>
  <si>
    <r>
      <rPr>
        <b/>
        <u/>
        <sz val="12"/>
        <rFont val="Calibri"/>
        <family val="2"/>
      </rPr>
      <t>Formules verbergen:</t>
    </r>
    <r>
      <rPr>
        <sz val="12"/>
        <rFont val="Calibri"/>
        <family val="2"/>
      </rPr>
      <t xml:space="preserve"> Selecteer de cellen waar de formules in staan D13 t/m D23</t>
    </r>
  </si>
  <si>
    <r>
      <t xml:space="preserve">R.m klik in selectie - </t>
    </r>
    <r>
      <rPr>
        <b/>
        <sz val="12"/>
        <rFont val="Calibri"/>
        <family val="2"/>
      </rPr>
      <t>Celeigenschappen</t>
    </r>
    <r>
      <rPr>
        <sz val="12"/>
        <rFont val="Calibri"/>
        <family val="2"/>
      </rPr>
      <t xml:space="preserve"> -  tabblad </t>
    </r>
    <r>
      <rPr>
        <b/>
        <sz val="12"/>
        <rFont val="Calibri"/>
        <family val="2"/>
      </rPr>
      <t>Bescherming</t>
    </r>
    <r>
      <rPr>
        <sz val="12"/>
        <rFont val="Calibri"/>
        <family val="2"/>
      </rPr>
      <t xml:space="preserve"> - </t>
    </r>
    <r>
      <rPr>
        <b/>
        <sz val="12"/>
        <rFont val="Calibri"/>
        <family val="2"/>
      </rPr>
      <t>Verborgen</t>
    </r>
    <r>
      <rPr>
        <sz val="12"/>
        <rFont val="Calibri"/>
        <family val="2"/>
      </rPr>
      <t xml:space="preserve"> aanvinken (alles is nu ingesteld voor te beveiligen)</t>
    </r>
  </si>
  <si>
    <r>
      <rPr>
        <b/>
        <u/>
        <sz val="12"/>
        <rFont val="Calibri"/>
        <family val="2"/>
      </rPr>
      <t>Werkblad beveiligen:</t>
    </r>
    <r>
      <rPr>
        <sz val="12"/>
        <rFont val="Calibri"/>
        <family val="2"/>
      </rPr>
      <t xml:space="preserve"> In menu tabblad </t>
    </r>
    <r>
      <rPr>
        <b/>
        <sz val="12"/>
        <rFont val="Calibri"/>
        <family val="2"/>
      </rPr>
      <t>Controleren</t>
    </r>
    <r>
      <rPr>
        <sz val="12"/>
        <rFont val="Calibri"/>
        <family val="2"/>
      </rPr>
      <t xml:space="preserve"> - </t>
    </r>
    <r>
      <rPr>
        <b/>
        <sz val="12"/>
        <rFont val="Calibri"/>
        <family val="2"/>
      </rPr>
      <t>Bladbeveiligen</t>
    </r>
    <r>
      <rPr>
        <sz val="12"/>
        <rFont val="Calibri"/>
        <family val="2"/>
      </rPr>
      <t xml:space="preserve"> - eventueel met wachtwoord (controleer de instellingen)</t>
    </r>
  </si>
  <si>
    <t>Computer kennis quiz</t>
  </si>
  <si>
    <t>Vraag</t>
  </si>
  <si>
    <t>Antwoord</t>
  </si>
  <si>
    <t>Wat komt er altijd na kopiëren</t>
  </si>
  <si>
    <t>plakken</t>
  </si>
  <si>
    <t xml:space="preserve">Welk letter staat op de knop voor vette tekst </t>
  </si>
  <si>
    <t>B</t>
  </si>
  <si>
    <t>Hoe heet de knop om iets te verwijderen</t>
  </si>
  <si>
    <t>delete</t>
  </si>
  <si>
    <t xml:space="preserve">Welke letter staat er op knop van de tekstkleur </t>
  </si>
  <si>
    <t>A</t>
  </si>
  <si>
    <t>Welke kleur heeft de knop voor het afsluiten</t>
  </si>
  <si>
    <t>rood</t>
  </si>
  <si>
    <t>Hoe heet de poort voor een memoriestick</t>
  </si>
  <si>
    <t>USB</t>
  </si>
  <si>
    <t>Waar vind je alle mappen en hardeschijven</t>
  </si>
  <si>
    <t>verkenner</t>
  </si>
  <si>
    <t>Welke knop is ongedaan maken</t>
  </si>
  <si>
    <t>Ctrl Z</t>
  </si>
  <si>
    <t>Wat betekend de sneltoets ctrl + X</t>
  </si>
  <si>
    <t>knippen</t>
  </si>
  <si>
    <t xml:space="preserve">Welk letter staat op de knop voor schuine tekst </t>
  </si>
  <si>
    <t>I</t>
  </si>
  <si>
    <t>Let op !! Al deze instellingen gaan pas van kracht als het hele werkblad beveiligd is</t>
  </si>
  <si>
    <t>De hoofdzaken van de behandelde onderwerpen zijn:</t>
  </si>
  <si>
    <t>Kolommen verbergen en zichtbaar maken</t>
  </si>
  <si>
    <t>Gedeeltes beveiligen (formules en vragen)</t>
  </si>
  <si>
    <t>Gedeeltes verbergen (formules)</t>
  </si>
  <si>
    <t>Blad beveiligen</t>
  </si>
  <si>
    <t>Computerkennis quiz vragen</t>
  </si>
  <si>
    <t xml:space="preserve">delete </t>
  </si>
  <si>
    <t>c</t>
  </si>
  <si>
    <t>wel</t>
  </si>
  <si>
    <t>Waar vind je alle mappen en schijven</t>
  </si>
  <si>
    <t>ctrl z</t>
  </si>
  <si>
    <t>i</t>
  </si>
  <si>
    <t>Aantal goede antwoorden</t>
  </si>
  <si>
    <t>Wat vind je van deze oefening</t>
  </si>
  <si>
    <t>leuk</t>
  </si>
  <si>
    <t>Leerzaam</t>
  </si>
  <si>
    <t xml:space="preserve">Examen toets voor Excel basis </t>
  </si>
  <si>
    <r>
      <t xml:space="preserve">Lees eerst rustig de vragen en maak daarna het </t>
    </r>
    <r>
      <rPr>
        <b/>
        <sz val="11"/>
        <color theme="1"/>
        <rFont val="Calibri"/>
        <family val="2"/>
        <scheme val="minor"/>
      </rPr>
      <t>juiste</t>
    </r>
    <r>
      <rPr>
        <sz val="11"/>
        <color theme="1"/>
        <rFont val="Calibri"/>
        <family val="2"/>
        <scheme val="minor"/>
      </rPr>
      <t xml:space="preserve"> antwoord </t>
    </r>
    <r>
      <rPr>
        <b/>
        <sz val="11"/>
        <color theme="1"/>
        <rFont val="Calibri"/>
        <family val="2"/>
        <scheme val="minor"/>
      </rPr>
      <t>rood</t>
    </r>
  </si>
  <si>
    <t>1. met welk teken kunnen teksten uit 2 kolommen samen worden gevoegd?</t>
  </si>
  <si>
    <t>#</t>
  </si>
  <si>
    <t>*</t>
  </si>
  <si>
    <t>&amp;</t>
  </si>
  <si>
    <t>$</t>
  </si>
  <si>
    <t>2. hoe wordt een exlusief bedrag naar incl berekend met een btw percentage van 21%</t>
  </si>
  <si>
    <t>klik de excl. Bedrag cel aan typ + 21 en het %teken - Enter</t>
  </si>
  <si>
    <t>klik de excl. Bedrag cel aan typ * 21 en het %teken - Enter</t>
  </si>
  <si>
    <t>klik de excl. Bedrag cel aan typ * 1,21 - Enter</t>
  </si>
  <si>
    <t>klik de excl. Bedrag cel aan typ * 0,21 en het %teken - Enter</t>
  </si>
  <si>
    <t>3. Met welke tekens wordt een tabelreeks gegevens absoluut gemaakt?</t>
  </si>
  <si>
    <t>@</t>
  </si>
  <si>
    <t>€</t>
  </si>
  <si>
    <t>$$</t>
  </si>
  <si>
    <t>4. Wat wordt er bedoeld met een absolute verwijzing</t>
  </si>
  <si>
    <t>Dat er formules kunnen worden doorgevoerd met de vulgreep</t>
  </si>
  <si>
    <t>Dat er gegevens in een reeks vast gezet staan</t>
  </si>
  <si>
    <t>De relatieve verwijzing zijn vast gezet met een dollar teken</t>
  </si>
  <si>
    <t>Met dollarteken vastgezette gegevens die in meerdere formules kunnen worden gebruikt en met de vulgreep worden doorgevoerd</t>
  </si>
  <si>
    <t>5. Met welke functie kan er uit een reeks waarden, alle waarden worden opgeteld in een cel?</t>
  </si>
  <si>
    <r>
      <t xml:space="preserve">Functie </t>
    </r>
    <r>
      <rPr>
        <b/>
        <sz val="11"/>
        <color theme="1"/>
        <rFont val="Calibri"/>
        <family val="2"/>
        <scheme val="minor"/>
      </rPr>
      <t>ALS</t>
    </r>
  </si>
  <si>
    <r>
      <t xml:space="preserve">Met </t>
    </r>
    <r>
      <rPr>
        <b/>
        <sz val="11"/>
        <color theme="1"/>
        <rFont val="Calibri"/>
        <family val="2"/>
        <scheme val="minor"/>
      </rPr>
      <t>Formules</t>
    </r>
  </si>
  <si>
    <r>
      <t xml:space="preserve">Functie </t>
    </r>
    <r>
      <rPr>
        <b/>
        <sz val="11"/>
        <color theme="1"/>
        <rFont val="Calibri"/>
        <family val="2"/>
        <scheme val="minor"/>
      </rPr>
      <t>AANTAL.ALS</t>
    </r>
  </si>
  <si>
    <r>
      <t xml:space="preserve">Functie </t>
    </r>
    <r>
      <rPr>
        <b/>
        <sz val="11"/>
        <color theme="1"/>
        <rFont val="Calibri"/>
        <family val="2"/>
        <scheme val="minor"/>
      </rPr>
      <t>ZOEKEN</t>
    </r>
  </si>
  <si>
    <r>
      <t xml:space="preserve">Functie </t>
    </r>
    <r>
      <rPr>
        <b/>
        <sz val="11"/>
        <color theme="1"/>
        <rFont val="Calibri"/>
        <family val="2"/>
        <scheme val="minor"/>
      </rPr>
      <t>SOM.ALS</t>
    </r>
  </si>
  <si>
    <r>
      <t xml:space="preserve">Functie </t>
    </r>
    <r>
      <rPr>
        <b/>
        <sz val="11"/>
        <color theme="1"/>
        <rFont val="Calibri"/>
        <family val="2"/>
        <scheme val="minor"/>
      </rPr>
      <t>SOM</t>
    </r>
  </si>
  <si>
    <t xml:space="preserve">6. Zet de volgorde van een formule maken op de juiste plaats door ze op de juiste plaats te slepen </t>
  </si>
  <si>
    <t>Klik in de cel waar de formule gemaakt moet worden</t>
  </si>
  <si>
    <t>typ een = teken</t>
  </si>
  <si>
    <t>klik de eerste cel gegevens aan waar mee gerekend moet worden</t>
  </si>
  <si>
    <t>Typ de gewenste operator (bv + of *)</t>
  </si>
  <si>
    <t>klik in de volgende cel die moet worden berekend</t>
  </si>
  <si>
    <t>Bevestig de formule met Enter</t>
  </si>
  <si>
    <t>7. Met welke functie kun je een waarde goed of fout geven?</t>
  </si>
  <si>
    <r>
      <t xml:space="preserve">Functie </t>
    </r>
    <r>
      <rPr>
        <b/>
        <sz val="11"/>
        <color theme="1"/>
        <rFont val="Calibri"/>
        <family val="2"/>
        <scheme val="minor"/>
      </rPr>
      <t>EN</t>
    </r>
  </si>
  <si>
    <t>Voorwaardelijke opmaak</t>
  </si>
  <si>
    <t>8. Welk van deze functies is een statistische functie?</t>
  </si>
  <si>
    <t>EN</t>
  </si>
  <si>
    <t>ALS</t>
  </si>
  <si>
    <t>OF</t>
  </si>
  <si>
    <t>MAX</t>
  </si>
  <si>
    <t>SOM</t>
  </si>
  <si>
    <t>9. Welke functie in deze afbeelding is juist?</t>
  </si>
  <si>
    <t>10. Wat gebeurd er als u op het fx teken klikt (naast de formulebalk) als u in een functie cel staat</t>
  </si>
  <si>
    <t>Er opent een venster om een functie te maken</t>
  </si>
  <si>
    <t>Dan kunt u een nieuwe functie kiezen</t>
  </si>
  <si>
    <t>De functie wordt bevestigd</t>
  </si>
  <si>
    <t>Er opent een venster met de instellingen van de functie (voor controle)</t>
  </si>
  <si>
    <t>Aantal vragen</t>
  </si>
  <si>
    <t>Aantal vragen goed gedeeld door alle vragen keer 10</t>
  </si>
  <si>
    <t>Goed</t>
  </si>
  <si>
    <t>Fout</t>
  </si>
  <si>
    <t>Score</t>
  </si>
  <si>
    <t>Niet gehaald bij minder dan 5,5</t>
  </si>
  <si>
    <t>Totaal 1e kwt</t>
  </si>
  <si>
    <t>Prijs p/stuk</t>
  </si>
  <si>
    <t>Totaal 2e kwt</t>
  </si>
  <si>
    <t>Totaal 3e kwt</t>
  </si>
  <si>
    <t>Totaal 4e kwt</t>
  </si>
  <si>
    <t>Kasboek van Computr@ining 2023</t>
  </si>
  <si>
    <t>Koppel met een = teken in cel F15 het saldo van vorige maand van C15</t>
  </si>
  <si>
    <t>Maak in het gele vak F16 een formule van ontvangsten min uitgaven (C16-D16)</t>
  </si>
  <si>
    <t xml:space="preserve">Maak  een cumulatieve formule door achter het haakje +F15 te typen (C16-D16)+F15 </t>
  </si>
  <si>
    <t>Typ een = in cel F27 en klik F13 voor koppeling van het recente saldo</t>
  </si>
  <si>
    <t>Berekent de ontvangsten min de uitgaven plus het saldo vorige maand of dag</t>
  </si>
  <si>
    <t>Gebruik de vulgreep om de formule voor alle dagen door te voeren</t>
  </si>
  <si>
    <t>Diverse financiële kasboek Formules</t>
  </si>
  <si>
    <t>Verschillende Formules en koppelingen maken</t>
  </si>
  <si>
    <t>jan 2023</t>
  </si>
  <si>
    <t>Inkoop</t>
  </si>
  <si>
    <t>Vul in het eerste veld van de Functie wizzard (Totaal aantal uren: H23&gt;100)</t>
  </si>
  <si>
    <r>
      <t xml:space="preserve">Maak de rest van de grafiek op (r.m.klik in het </t>
    </r>
    <r>
      <rPr>
        <b/>
        <sz val="12"/>
        <rFont val="Calibri"/>
        <family val="2"/>
      </rPr>
      <t>Grafiekgebied opmaken</t>
    </r>
    <r>
      <rPr>
        <sz val="12"/>
        <rFont val="Calibri"/>
        <family val="2"/>
      </rPr>
      <t>) - experimenteer met de mogelijkheden</t>
    </r>
  </si>
  <si>
    <t>Maak van de maand kas gegevens een staaf grafiek, op dezelfde manier als de 1e en als bovenstaand beschreven (voorbeeld proberen na te maken)</t>
  </si>
  <si>
    <t>De grafiek opmaken naar wens, gebruik ook de knoppen naast de grafiek in de rechterbovenhoek</t>
  </si>
  <si>
    <t xml:space="preserve">voorbeeld </t>
  </si>
  <si>
    <t>Maak de opdrachten via het voorbeeld na</t>
  </si>
  <si>
    <r>
      <t xml:space="preserve">Maak in het kasboek in cel C27 en D27 een optelformule met de SOM functie van de </t>
    </r>
    <r>
      <rPr>
        <b/>
        <sz val="12"/>
        <rFont val="Calibri"/>
        <family val="2"/>
      </rPr>
      <t>ontvangsten</t>
    </r>
    <r>
      <rPr>
        <sz val="12"/>
        <rFont val="Calibri"/>
        <family val="2"/>
      </rPr>
      <t xml:space="preserve"> en </t>
    </r>
    <r>
      <rPr>
        <b/>
        <sz val="12"/>
        <rFont val="Calibri"/>
        <family val="2"/>
      </rPr>
      <t>uitgaven</t>
    </r>
  </si>
  <si>
    <t>1e kwartaal 2023</t>
  </si>
  <si>
    <r>
      <t xml:space="preserve">Maak tabbladen met de kwartalen zichtbaar - r.muisklik in tabblad Opdr.11 - </t>
    </r>
    <r>
      <rPr>
        <b/>
        <sz val="12"/>
        <rFont val="Calibri"/>
        <family val="2"/>
      </rPr>
      <t>Zichtbaar maken</t>
    </r>
  </si>
  <si>
    <r>
      <rPr>
        <b/>
        <sz val="12"/>
        <rFont val="Calibri"/>
        <family val="2"/>
      </rPr>
      <t>Selecteer</t>
    </r>
    <r>
      <rPr>
        <sz val="12"/>
        <rFont val="Calibri"/>
        <family val="2"/>
      </rPr>
      <t xml:space="preserve"> alle 4 werkbladen één voor één of de 1e </t>
    </r>
    <r>
      <rPr>
        <b/>
        <sz val="12"/>
        <rFont val="Calibri"/>
        <family val="2"/>
      </rPr>
      <t>shift</t>
    </r>
    <r>
      <rPr>
        <sz val="12"/>
        <rFont val="Calibri"/>
        <family val="2"/>
      </rPr>
      <t xml:space="preserve"> de laatste - kies </t>
    </r>
    <r>
      <rPr>
        <b/>
        <sz val="12"/>
        <rFont val="Calibri"/>
        <family val="2"/>
      </rPr>
      <t>Zichtbaar</t>
    </r>
    <r>
      <rPr>
        <sz val="12"/>
        <rFont val="Calibri"/>
        <family val="2"/>
      </rPr>
      <t>.</t>
    </r>
  </si>
  <si>
    <t>Maak een formule onder het Bedrag, cel E12, in 1e kwartaal (aantal x prijs) de rest is al ingevuld</t>
  </si>
  <si>
    <r>
      <t xml:space="preserve">Bereken het totaal met de functie </t>
    </r>
    <r>
      <rPr>
        <b/>
        <sz val="12"/>
        <rFont val="Calibri"/>
        <family val="2"/>
      </rPr>
      <t>Autosom</t>
    </r>
    <r>
      <rPr>
        <sz val="12"/>
        <rFont val="Calibri"/>
        <family val="2"/>
      </rPr>
      <t xml:space="preserve"> (de omgevallen M in het Lint)</t>
    </r>
  </si>
  <si>
    <r>
      <t xml:space="preserve">Typ een </t>
    </r>
    <r>
      <rPr>
        <b/>
        <sz val="12"/>
        <rFont val="Calibri"/>
        <family val="2"/>
      </rPr>
      <t>= teken</t>
    </r>
    <r>
      <rPr>
        <sz val="12"/>
        <rFont val="Calibri"/>
        <family val="2"/>
      </rPr>
      <t xml:space="preserve"> in de cel C15 onder de gegevens die opgeteld moeten worden (een formule begint altijd met =)</t>
    </r>
  </si>
  <si>
    <t>berekent vanaf Winst incl.</t>
  </si>
  <si>
    <t>bereken vanaf het incl. bedrag</t>
  </si>
  <si>
    <t>Gebruik de formule in cel C31 (het totaal van week 1) - kopieer de formule - tab naar de volgende cel - "ctrl + v"</t>
  </si>
  <si>
    <r>
      <t xml:space="preserve">Maak in tabel januari de totalen van </t>
    </r>
    <r>
      <rPr>
        <b/>
        <sz val="12"/>
        <rFont val="Calibri"/>
        <family val="2"/>
      </rPr>
      <t>inkomsten</t>
    </r>
    <r>
      <rPr>
        <sz val="12"/>
        <rFont val="Calibri"/>
        <family val="2"/>
      </rPr>
      <t xml:space="preserve"> en </t>
    </r>
    <r>
      <rPr>
        <b/>
        <sz val="12"/>
        <rFont val="Calibri"/>
        <family val="2"/>
      </rPr>
      <t>uitgaven</t>
    </r>
    <r>
      <rPr>
        <sz val="12"/>
        <rFont val="Calibri"/>
        <family val="2"/>
      </rPr>
      <t xml:space="preserve"> een handmatige formule (zie voorbeeld D13)</t>
    </r>
  </si>
  <si>
    <r>
      <t xml:space="preserve">Selecteer de vakken voor de kleur en klik knopje </t>
    </r>
    <r>
      <rPr>
        <b/>
        <sz val="12"/>
        <color indexed="8"/>
        <rFont val="Calibri"/>
        <family val="2"/>
      </rPr>
      <t>Opvulkleur</t>
    </r>
    <r>
      <rPr>
        <sz val="12"/>
        <color indexed="8"/>
        <rFont val="Calibri"/>
        <family val="2"/>
      </rPr>
      <t xml:space="preserve"> in het Lint</t>
    </r>
  </si>
  <si>
    <r>
      <rPr>
        <i/>
        <sz val="12"/>
        <rFont val="Calibri"/>
        <family val="2"/>
      </rPr>
      <t>Recht op korting ja/nee</t>
    </r>
    <r>
      <rPr>
        <b/>
        <sz val="12"/>
        <rFont val="Calibri"/>
        <family val="2"/>
      </rPr>
      <t xml:space="preserve">: </t>
    </r>
    <r>
      <rPr>
        <sz val="12"/>
        <rFont val="Calibri"/>
        <family val="2"/>
      </rPr>
      <t>Typ in cel I23 een = en open de functie ALS (op fx naast formulebalk)</t>
    </r>
  </si>
  <si>
    <t>Selecteer de hele reeks I23:I29 waar ja of nee staat</t>
  </si>
  <si>
    <r>
      <t>Typ N</t>
    </r>
    <r>
      <rPr>
        <b/>
        <sz val="12"/>
        <rFont val="Calibri"/>
        <family val="2"/>
      </rPr>
      <t>ee</t>
    </r>
    <r>
      <rPr>
        <sz val="12"/>
        <rFont val="Calibri"/>
        <family val="2"/>
      </rPr>
      <t xml:space="preserve"> in het venster - </t>
    </r>
    <r>
      <rPr>
        <b/>
        <sz val="12"/>
        <rFont val="Calibri"/>
        <family val="2"/>
      </rPr>
      <t>Aangepaste indeling</t>
    </r>
    <r>
      <rPr>
        <sz val="12"/>
        <rFont val="Calibri"/>
        <family val="2"/>
      </rPr>
      <t xml:space="preserve"> - kleur </t>
    </r>
    <r>
      <rPr>
        <b/>
        <sz val="12"/>
        <rFont val="Calibri"/>
        <family val="2"/>
      </rPr>
      <t>rood</t>
    </r>
  </si>
  <si>
    <r>
      <t xml:space="preserve">Herhaal hetzelfde voor als er </t>
    </r>
    <r>
      <rPr>
        <b/>
        <i/>
        <sz val="12"/>
        <rFont val="Calibri"/>
        <family val="2"/>
      </rPr>
      <t>Ja</t>
    </r>
    <r>
      <rPr>
        <i/>
        <sz val="12"/>
        <rFont val="Calibri"/>
        <family val="2"/>
      </rPr>
      <t xml:space="preserve"> in de cel staat Klik in cel I24</t>
    </r>
  </si>
  <si>
    <r>
      <t xml:space="preserve">Typ </t>
    </r>
    <r>
      <rPr>
        <b/>
        <sz val="12"/>
        <rFont val="Calibri"/>
        <family val="2"/>
      </rPr>
      <t>Ja</t>
    </r>
    <r>
      <rPr>
        <sz val="12"/>
        <rFont val="Calibri"/>
        <family val="2"/>
      </rPr>
      <t xml:space="preserve"> in het venster - </t>
    </r>
    <r>
      <rPr>
        <b/>
        <sz val="12"/>
        <rFont val="Calibri"/>
        <family val="2"/>
      </rPr>
      <t>Aangepaste indeling</t>
    </r>
    <r>
      <rPr>
        <sz val="12"/>
        <rFont val="Calibri"/>
        <family val="2"/>
      </rPr>
      <t xml:space="preserve"> - kleur </t>
    </r>
    <r>
      <rPr>
        <b/>
        <sz val="12"/>
        <rFont val="Calibri"/>
        <family val="2"/>
      </rPr>
      <t>groen</t>
    </r>
  </si>
  <si>
    <t>functie ALS</t>
  </si>
  <si>
    <t>functie SOM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</si>
</sst>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 #,##0.00;&quot;€&quot;\ \-#,##0.00"/>
    <numFmt numFmtId="44" formatCode="_ &quot;€&quot;\ * #,##0.00_ ;_ &quot;€&quot;\ * \-#,##0.00_ ;_ &quot;€&quot;\ * &quot;-&quot;??_ ;_ @_ "/>
    <numFmt numFmtId="43" formatCode="_ * #,##0.00_ ;_ * \-#,##0.00_ ;_ * &quot;-&quot;??_ ;_ @_ "/>
    <numFmt numFmtId="164" formatCode="0#########"/>
    <numFmt numFmtId="165" formatCode="_-* #,##0.0000_-;_-* #,##0.0000\-;_-* &quot;-&quot;????_-;_-@_-"/>
    <numFmt numFmtId="166" formatCode="0.0E+00"/>
    <numFmt numFmtId="167" formatCode="#,##0.00_ ;\-#,##0.00\ "/>
    <numFmt numFmtId="168" formatCode="#,##0.0"/>
    <numFmt numFmtId="169" formatCode="_(&quot;€&quot;* #,##0.00_);_(&quot;€&quot;* \(#,##0.00\);_(&quot;€&quot;* &quot;-&quot;??_);_(@_)"/>
    <numFmt numFmtId="170" formatCode="0.0"/>
    <numFmt numFmtId="171" formatCode="0\ &quot;jaar&quot;"/>
    <numFmt numFmtId="172" formatCode="_-&quot;F&quot;\ * #,##0.00_-;_-&quot;F&quot;\ * #,##0.00\-;_-&quot;F&quot;\ * &quot;-&quot;??_-;_-@_-"/>
    <numFmt numFmtId="173" formatCode="_-* #,##0.0000_-;_-* #,##0.0000\-;_-* &quot;-&quot;??_-;_-@_-"/>
    <numFmt numFmtId="174" formatCode="0.0%"/>
    <numFmt numFmtId="175" formatCode="_-* #,##0.00_-;_-* #,##0.00\-;_-* &quot;-&quot;??_-;_-@_-"/>
    <numFmt numFmtId="176" formatCode="_-&quot;€&quot;\ * #,##0.00_-;_-&quot;€&quot;\ * #,##0.00\-;_-&quot;€&quot;\ * &quot;-&quot;??_-;_-@_-"/>
    <numFmt numFmtId="177" formatCode="&quot;€&quot;\ #,##0.00_-;[Red]&quot;€&quot;\ #,##0.00\-"/>
    <numFmt numFmtId="178" formatCode="_([$€-2]\ * #,##0.00_);_([$€-2]\ * \(#,##0.00\);_([$€-2]\ * &quot;-&quot;??_);_(@_)"/>
    <numFmt numFmtId="179" formatCode="dd/mm/yyyy"/>
  </numFmts>
  <fonts count="146" x14ac:knownFonts="1">
    <font>
      <sz val="11"/>
      <color theme="1"/>
      <name val="Calibri"/>
      <family val="2"/>
      <scheme val="minor"/>
    </font>
    <font>
      <sz val="12"/>
      <color theme="1"/>
      <name val="Calibri"/>
      <family val="2"/>
      <scheme val="minor"/>
    </font>
    <font>
      <u/>
      <sz val="11"/>
      <color theme="10"/>
      <name val="Calibri"/>
      <family val="2"/>
      <scheme val="minor"/>
    </font>
    <font>
      <sz val="24"/>
      <color theme="10"/>
      <name val="Calibri"/>
      <family val="2"/>
      <scheme val="minor"/>
    </font>
    <font>
      <sz val="11"/>
      <color theme="1"/>
      <name val="Calibri"/>
      <family val="2"/>
      <scheme val="minor"/>
    </font>
    <font>
      <b/>
      <sz val="11"/>
      <color theme="1"/>
      <name val="Calibri"/>
      <family val="2"/>
      <scheme val="minor"/>
    </font>
    <font>
      <sz val="12"/>
      <color rgb="FF333333"/>
      <name val="Calibri"/>
      <family val="2"/>
      <scheme val="minor"/>
    </font>
    <font>
      <b/>
      <sz val="12"/>
      <color rgb="FF333333"/>
      <name val="Calibri"/>
      <family val="2"/>
      <scheme val="minor"/>
    </font>
    <font>
      <sz val="11"/>
      <color theme="0"/>
      <name val="Calibri"/>
      <family val="2"/>
      <scheme val="minor"/>
    </font>
    <font>
      <shadow/>
      <sz val="18"/>
      <name val="Calibri"/>
      <family val="2"/>
    </font>
    <font>
      <sz val="11"/>
      <name val="Calibri"/>
      <family val="2"/>
      <scheme val="minor"/>
    </font>
    <font>
      <u/>
      <sz val="14"/>
      <color indexed="9"/>
      <name val="Calibri"/>
      <family val="2"/>
    </font>
    <font>
      <sz val="14"/>
      <color indexed="9"/>
      <name val="Calibri"/>
      <family val="2"/>
    </font>
    <font>
      <sz val="11"/>
      <name val="Calibri"/>
      <family val="2"/>
    </font>
    <font>
      <b/>
      <sz val="11"/>
      <name val="Calibri"/>
      <family val="2"/>
    </font>
    <font>
      <i/>
      <sz val="11"/>
      <name val="Calibri"/>
      <family val="2"/>
    </font>
    <font>
      <i/>
      <sz val="11"/>
      <name val="Calibri"/>
      <family val="2"/>
      <scheme val="minor"/>
    </font>
    <font>
      <u/>
      <sz val="16"/>
      <color indexed="9"/>
      <name val="Calibri"/>
      <family val="2"/>
    </font>
    <font>
      <sz val="14"/>
      <color indexed="12"/>
      <name val="Calibri"/>
      <family val="2"/>
    </font>
    <font>
      <sz val="12"/>
      <name val="Calibri"/>
      <family val="2"/>
    </font>
    <font>
      <b/>
      <sz val="12"/>
      <name val="Calibri"/>
      <family val="2"/>
    </font>
    <font>
      <b/>
      <u/>
      <sz val="12"/>
      <name val="Calibri"/>
      <family val="2"/>
    </font>
    <font>
      <sz val="12"/>
      <color indexed="9"/>
      <name val="Calibri"/>
      <family val="2"/>
    </font>
    <font>
      <i/>
      <sz val="12"/>
      <name val="Calibri"/>
      <family val="2"/>
    </font>
    <font>
      <sz val="12"/>
      <color indexed="8"/>
      <name val="Calibri"/>
      <family val="2"/>
    </font>
    <font>
      <i/>
      <sz val="12"/>
      <color indexed="8"/>
      <name val="Calibri"/>
      <family val="2"/>
    </font>
    <font>
      <b/>
      <sz val="12"/>
      <color indexed="8"/>
      <name val="Calibri"/>
      <family val="2"/>
    </font>
    <font>
      <b/>
      <sz val="11"/>
      <name val="Arial"/>
      <family val="2"/>
    </font>
    <font>
      <b/>
      <i/>
      <sz val="16"/>
      <color indexed="20"/>
      <name val="Arial"/>
      <family val="2"/>
    </font>
    <font>
      <sz val="10"/>
      <name val="Arial"/>
      <family val="2"/>
    </font>
    <font>
      <i/>
      <sz val="11"/>
      <name val="Arial Black"/>
      <family val="2"/>
    </font>
    <font>
      <i/>
      <sz val="11"/>
      <name val="Arial"/>
      <family val="2"/>
    </font>
    <font>
      <b/>
      <sz val="10"/>
      <name val="Arial"/>
      <family val="2"/>
    </font>
    <font>
      <b/>
      <i/>
      <sz val="10"/>
      <name val="Arial"/>
      <family val="2"/>
    </font>
    <font>
      <sz val="11"/>
      <color indexed="8"/>
      <name val="Calibri"/>
      <family val="2"/>
    </font>
    <font>
      <b/>
      <i/>
      <sz val="12"/>
      <color indexed="8"/>
      <name val="Calibri"/>
      <family val="2"/>
    </font>
    <font>
      <sz val="14"/>
      <color indexed="8"/>
      <name val="Calibri"/>
      <family val="2"/>
    </font>
    <font>
      <i/>
      <sz val="11"/>
      <color theme="1"/>
      <name val="Calibri"/>
      <family val="2"/>
      <scheme val="minor"/>
    </font>
    <font>
      <b/>
      <sz val="11"/>
      <color indexed="8"/>
      <name val="Calibri"/>
      <family val="2"/>
    </font>
    <font>
      <u/>
      <sz val="12"/>
      <color indexed="8"/>
      <name val="Calibri"/>
      <family val="2"/>
    </font>
    <font>
      <sz val="12"/>
      <color theme="4" tint="-0.249977111117893"/>
      <name val="Calibri"/>
      <family val="2"/>
    </font>
    <font>
      <b/>
      <u/>
      <sz val="12"/>
      <color indexed="8"/>
      <name val="Calibri"/>
      <family val="2"/>
    </font>
    <font>
      <u/>
      <sz val="14"/>
      <color theme="0"/>
      <name val="Calibri"/>
      <family val="2"/>
    </font>
    <font>
      <sz val="14"/>
      <color theme="0"/>
      <name val="Calibri"/>
      <family val="2"/>
    </font>
    <font>
      <b/>
      <sz val="12"/>
      <color theme="1"/>
      <name val="Calibri"/>
      <family val="2"/>
      <scheme val="minor"/>
    </font>
    <font>
      <sz val="11"/>
      <color indexed="23"/>
      <name val="Calibri"/>
      <family val="2"/>
    </font>
    <font>
      <b/>
      <sz val="14"/>
      <color indexed="9"/>
      <name val="Calibri"/>
      <family val="2"/>
    </font>
    <font>
      <b/>
      <sz val="12"/>
      <color indexed="12"/>
      <name val="Calibri"/>
      <family val="2"/>
    </font>
    <font>
      <b/>
      <i/>
      <sz val="12"/>
      <color indexed="18"/>
      <name val="Calibri"/>
      <family val="2"/>
    </font>
    <font>
      <sz val="14"/>
      <name val="Calibri"/>
      <family val="2"/>
    </font>
    <font>
      <sz val="12"/>
      <color indexed="23"/>
      <name val="Calibri"/>
      <family val="2"/>
    </font>
    <font>
      <sz val="11"/>
      <color indexed="9"/>
      <name val="Calibri"/>
      <family val="2"/>
    </font>
    <font>
      <b/>
      <sz val="18"/>
      <name val="Calibri"/>
      <family val="5"/>
    </font>
    <font>
      <b/>
      <sz val="18"/>
      <name val="Algerian"/>
      <family val="5"/>
    </font>
    <font>
      <b/>
      <sz val="18"/>
      <color indexed="10"/>
      <name val="Calibri Light"/>
      <family val="1"/>
      <scheme val="major"/>
    </font>
    <font>
      <b/>
      <sz val="18"/>
      <name val="Calibri Light"/>
      <family val="1"/>
      <scheme val="major"/>
    </font>
    <font>
      <sz val="18"/>
      <name val="Calibri"/>
      <family val="2"/>
    </font>
    <font>
      <sz val="18"/>
      <color indexed="8"/>
      <name val="Calibri"/>
      <family val="2"/>
    </font>
    <font>
      <b/>
      <sz val="20"/>
      <name val="Calibri"/>
      <family val="2"/>
    </font>
    <font>
      <sz val="10"/>
      <name val="Calibri"/>
      <family val="2"/>
    </font>
    <font>
      <b/>
      <i/>
      <sz val="14"/>
      <name val="Calibri"/>
      <family val="2"/>
    </font>
    <font>
      <sz val="10"/>
      <color indexed="10"/>
      <name val="Calibri"/>
      <family val="2"/>
    </font>
    <font>
      <b/>
      <sz val="18"/>
      <color indexed="39"/>
      <name val="Calibri"/>
      <family val="2"/>
    </font>
    <font>
      <b/>
      <sz val="13"/>
      <color indexed="9"/>
      <name val="Calibri"/>
      <family val="2"/>
    </font>
    <font>
      <sz val="14"/>
      <color theme="1"/>
      <name val="Calibri"/>
      <family val="2"/>
      <scheme val="minor"/>
    </font>
    <font>
      <b/>
      <sz val="18"/>
      <name val="Batang"/>
      <family val="1"/>
    </font>
    <font>
      <sz val="10"/>
      <color indexed="8"/>
      <name val="Calibri"/>
      <family val="2"/>
    </font>
    <font>
      <b/>
      <sz val="14"/>
      <name val="Calibri"/>
      <family val="2"/>
    </font>
    <font>
      <i/>
      <sz val="12"/>
      <color indexed="56"/>
      <name val="Calibri"/>
      <family val="2"/>
    </font>
    <font>
      <sz val="11"/>
      <color indexed="53"/>
      <name val="Calibri"/>
      <family val="2"/>
    </font>
    <font>
      <b/>
      <sz val="14"/>
      <color theme="1"/>
      <name val="Calibri"/>
      <family val="2"/>
      <scheme val="minor"/>
    </font>
    <font>
      <b/>
      <u/>
      <sz val="16"/>
      <color indexed="9"/>
      <name val="Calibri"/>
      <family val="2"/>
    </font>
    <font>
      <sz val="20"/>
      <name val="Calibri"/>
      <family val="2"/>
    </font>
    <font>
      <b/>
      <sz val="20"/>
      <name val="Arial"/>
      <family val="2"/>
    </font>
    <font>
      <sz val="11"/>
      <name val="Arial"/>
      <family val="2"/>
    </font>
    <font>
      <b/>
      <sz val="26"/>
      <name val="Calibri"/>
      <family val="2"/>
    </font>
    <font>
      <sz val="11"/>
      <color indexed="10"/>
      <name val="Calibri"/>
      <family val="2"/>
    </font>
    <font>
      <sz val="12"/>
      <color indexed="12"/>
      <name val="Calibri"/>
      <family val="2"/>
    </font>
    <font>
      <sz val="11"/>
      <color indexed="12"/>
      <name val="Calibri"/>
      <family val="2"/>
    </font>
    <font>
      <i/>
      <sz val="12"/>
      <color theme="1"/>
      <name val="Calibri"/>
      <family val="2"/>
      <scheme val="minor"/>
    </font>
    <font>
      <sz val="8"/>
      <color theme="1"/>
      <name val="Calibri"/>
      <family val="2"/>
      <scheme val="minor"/>
    </font>
    <font>
      <b/>
      <sz val="14"/>
      <color indexed="10"/>
      <name val="Calibri"/>
      <family val="2"/>
    </font>
    <font>
      <sz val="16"/>
      <name val="Calibri"/>
      <family val="2"/>
    </font>
    <font>
      <b/>
      <i/>
      <sz val="16"/>
      <name val="Calibri"/>
      <family val="2"/>
    </font>
    <font>
      <b/>
      <i/>
      <sz val="12"/>
      <name val="Calibri"/>
      <family val="2"/>
    </font>
    <font>
      <sz val="8"/>
      <name val="Calibri"/>
      <family val="2"/>
    </font>
    <font>
      <i/>
      <sz val="10"/>
      <name val="Calibri"/>
      <family val="2"/>
    </font>
    <font>
      <b/>
      <sz val="10"/>
      <name val="Calibri"/>
      <family val="2"/>
    </font>
    <font>
      <b/>
      <u/>
      <sz val="11"/>
      <color indexed="9"/>
      <name val="Calibri"/>
      <family val="2"/>
    </font>
    <font>
      <b/>
      <i/>
      <sz val="11"/>
      <name val="Calibri"/>
      <family val="2"/>
    </font>
    <font>
      <b/>
      <i/>
      <sz val="10"/>
      <name val="Calibri"/>
      <family val="2"/>
    </font>
    <font>
      <b/>
      <sz val="9"/>
      <name val="Calibri"/>
      <family val="2"/>
    </font>
    <font>
      <b/>
      <sz val="12"/>
      <color rgb="FFFF0000"/>
      <name val="Calibri"/>
      <family val="2"/>
    </font>
    <font>
      <sz val="20"/>
      <name val="Arial"/>
      <family val="2"/>
    </font>
    <font>
      <sz val="10"/>
      <color indexed="62"/>
      <name val="Arial"/>
      <family val="2"/>
    </font>
    <font>
      <sz val="10"/>
      <color indexed="10"/>
      <name val="Arial"/>
      <family val="2"/>
    </font>
    <font>
      <b/>
      <sz val="12"/>
      <color indexed="10"/>
      <name val="Calibri"/>
      <family val="2"/>
    </font>
    <font>
      <sz val="20"/>
      <color theme="1"/>
      <name val="Calibri"/>
      <family val="2"/>
      <scheme val="minor"/>
    </font>
    <font>
      <shadow/>
      <sz val="24"/>
      <name val="Calibri"/>
      <family val="2"/>
    </font>
    <font>
      <b/>
      <sz val="22"/>
      <name val="Calibri"/>
      <family val="2"/>
    </font>
    <font>
      <b/>
      <sz val="14"/>
      <color indexed="60"/>
      <name val="Calibri"/>
      <family val="2"/>
    </font>
    <font>
      <sz val="10"/>
      <color indexed="47"/>
      <name val="Calibri"/>
      <family val="2"/>
    </font>
    <font>
      <sz val="14"/>
      <name val="Arial"/>
      <family val="2"/>
    </font>
    <font>
      <sz val="10"/>
      <color indexed="9"/>
      <name val="Arial"/>
      <family val="2"/>
    </font>
    <font>
      <sz val="9"/>
      <name val="Calibri"/>
      <family val="2"/>
    </font>
    <font>
      <b/>
      <sz val="16"/>
      <name val="Calibri"/>
      <family val="2"/>
    </font>
    <font>
      <shadow/>
      <sz val="18"/>
      <name val="Calibri"/>
      <family val="2"/>
      <scheme val="minor"/>
    </font>
    <font>
      <u/>
      <sz val="14"/>
      <color indexed="9"/>
      <name val="Calibri"/>
      <family val="2"/>
      <scheme val="minor"/>
    </font>
    <font>
      <b/>
      <sz val="14"/>
      <color indexed="9"/>
      <name val="Calibri"/>
      <family val="2"/>
      <scheme val="minor"/>
    </font>
    <font>
      <sz val="14"/>
      <color indexed="8"/>
      <name val="Calibri"/>
      <family val="2"/>
      <scheme val="minor"/>
    </font>
    <font>
      <sz val="14"/>
      <color indexed="12"/>
      <name val="Calibri"/>
      <family val="2"/>
      <scheme val="minor"/>
    </font>
    <font>
      <sz val="9"/>
      <name val="Arial"/>
      <family val="2"/>
    </font>
    <font>
      <b/>
      <sz val="14"/>
      <name val="Calibri"/>
      <family val="2"/>
      <scheme val="minor"/>
    </font>
    <font>
      <shadow/>
      <sz val="28"/>
      <color indexed="62"/>
      <name val="Calibri"/>
      <family val="2"/>
      <scheme val="minor"/>
    </font>
    <font>
      <b/>
      <sz val="20"/>
      <name val="Calibri"/>
      <family val="2"/>
      <scheme val="minor"/>
    </font>
    <font>
      <sz val="11"/>
      <color indexed="9"/>
      <name val="Calibri"/>
      <family val="2"/>
      <scheme val="minor"/>
    </font>
    <font>
      <b/>
      <sz val="20"/>
      <color indexed="10"/>
      <name val="Calibri"/>
      <family val="2"/>
      <scheme val="minor"/>
    </font>
    <font>
      <b/>
      <sz val="9"/>
      <name val="Calibri"/>
      <family val="2"/>
      <scheme val="minor"/>
    </font>
    <font>
      <sz val="9"/>
      <name val="Calibri"/>
      <family val="2"/>
      <scheme val="minor"/>
    </font>
    <font>
      <sz val="12"/>
      <color indexed="12"/>
      <name val="Calibri"/>
      <family val="2"/>
      <scheme val="minor"/>
    </font>
    <font>
      <sz val="12"/>
      <name val="Calibri"/>
      <family val="2"/>
      <scheme val="minor"/>
    </font>
    <font>
      <b/>
      <sz val="12"/>
      <name val="Calibri"/>
      <family val="2"/>
      <scheme val="minor"/>
    </font>
    <font>
      <i/>
      <sz val="12"/>
      <name val="Calibri"/>
      <family val="2"/>
      <scheme val="minor"/>
    </font>
    <font>
      <b/>
      <i/>
      <sz val="12"/>
      <name val="Calibri"/>
      <family val="2"/>
      <scheme val="minor"/>
    </font>
    <font>
      <sz val="12"/>
      <name val="Arial"/>
      <family val="2"/>
    </font>
    <font>
      <b/>
      <u/>
      <sz val="16"/>
      <name val="Calibri"/>
      <family val="2"/>
    </font>
    <font>
      <sz val="12"/>
      <color rgb="FFFF0000"/>
      <name val="Calibri"/>
      <family val="2"/>
    </font>
    <font>
      <sz val="26"/>
      <color indexed="18"/>
      <name val="Calibri"/>
      <family val="2"/>
    </font>
    <font>
      <sz val="10"/>
      <color indexed="22"/>
      <name val="Calibri"/>
      <family val="2"/>
    </font>
    <font>
      <sz val="11"/>
      <color indexed="55"/>
      <name val="Calibri"/>
      <family val="2"/>
    </font>
    <font>
      <b/>
      <sz val="12"/>
      <name val="Arial"/>
      <family val="2"/>
    </font>
    <font>
      <i/>
      <sz val="11"/>
      <color indexed="8"/>
      <name val="Calibri"/>
      <family val="2"/>
    </font>
    <font>
      <sz val="16"/>
      <color theme="1"/>
      <name val="Calibri"/>
      <family val="2"/>
      <scheme val="minor"/>
    </font>
    <font>
      <u/>
      <sz val="11"/>
      <color theme="1"/>
      <name val="Calibri"/>
      <family val="2"/>
      <scheme val="minor"/>
    </font>
    <font>
      <sz val="11"/>
      <color theme="4" tint="-0.499984740745262"/>
      <name val="Calibri"/>
      <family val="2"/>
      <scheme val="minor"/>
    </font>
    <font>
      <shadow/>
      <sz val="18"/>
      <color theme="1"/>
      <name val="Calibri"/>
      <family val="2"/>
    </font>
    <font>
      <sz val="18"/>
      <name val="Calibri"/>
      <family val="2"/>
      <scheme val="minor"/>
    </font>
    <font>
      <b/>
      <i/>
      <sz val="9"/>
      <color indexed="9"/>
      <name val="Calibri"/>
      <family val="2"/>
    </font>
    <font>
      <b/>
      <i/>
      <sz val="10"/>
      <color indexed="9"/>
      <name val="Calibri"/>
      <family val="2"/>
    </font>
    <font>
      <b/>
      <sz val="10"/>
      <color indexed="9"/>
      <name val="Calibri"/>
      <family val="2"/>
    </font>
    <font>
      <b/>
      <sz val="8"/>
      <name val="Calibri"/>
      <family val="2"/>
    </font>
    <font>
      <i/>
      <sz val="9"/>
      <name val="Calibri"/>
      <family val="2"/>
    </font>
    <font>
      <sz val="9"/>
      <color indexed="10"/>
      <name val="Calibri"/>
      <family val="2"/>
    </font>
    <font>
      <b/>
      <sz val="8"/>
      <color indexed="10"/>
      <name val="Calibri"/>
      <family val="2"/>
    </font>
    <font>
      <b/>
      <sz val="14"/>
      <color rgb="FFFF0000"/>
      <name val="Calibri"/>
      <family val="2"/>
      <scheme val="minor"/>
    </font>
    <font>
      <sz val="14"/>
      <color indexed="10"/>
      <name val="Calibri"/>
      <family val="2"/>
    </font>
  </fonts>
  <fills count="27">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indexed="22"/>
        <bgColor indexed="64"/>
      </patternFill>
    </fill>
    <fill>
      <patternFill patternType="solid">
        <fgColor indexed="46"/>
        <bgColor indexed="64"/>
      </patternFill>
    </fill>
    <fill>
      <patternFill patternType="solid">
        <fgColor indexed="13"/>
        <bgColor indexed="64"/>
      </patternFill>
    </fill>
    <fill>
      <patternFill patternType="solid">
        <fgColor indexed="41"/>
        <bgColor indexed="64"/>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lightUp">
        <bgColor indexed="22"/>
      </patternFill>
    </fill>
    <fill>
      <patternFill patternType="solid">
        <fgColor theme="9" tint="0.79998168889431442"/>
        <bgColor indexed="64"/>
      </patternFill>
    </fill>
    <fill>
      <patternFill patternType="solid">
        <fgColor indexed="23"/>
        <bgColor indexed="64"/>
      </patternFill>
    </fill>
    <fill>
      <patternFill patternType="solid">
        <fgColor indexed="51"/>
        <bgColor indexed="64"/>
      </patternFill>
    </fill>
    <fill>
      <patternFill patternType="solid">
        <fgColor indexed="42"/>
        <bgColor indexed="64"/>
      </patternFill>
    </fill>
    <fill>
      <patternFill patternType="solid">
        <fgColor theme="0" tint="-0.14999847407452621"/>
        <bgColor indexed="8"/>
      </patternFill>
    </fill>
    <fill>
      <patternFill patternType="solid">
        <fgColor indexed="43"/>
        <bgColor indexed="64"/>
      </patternFill>
    </fill>
    <fill>
      <patternFill patternType="solid">
        <fgColor indexed="15"/>
        <bgColor indexed="64"/>
      </patternFill>
    </fill>
    <fill>
      <patternFill patternType="solid">
        <fgColor indexed="11"/>
        <bgColor indexed="64"/>
      </patternFill>
    </fill>
    <fill>
      <patternFill patternType="solid">
        <fgColor rgb="FFFCFCC0"/>
        <bgColor indexed="64"/>
      </patternFill>
    </fill>
    <fill>
      <patternFill patternType="solid">
        <fgColor theme="5" tint="0.79998168889431442"/>
        <bgColor indexed="64"/>
      </patternFill>
    </fill>
    <fill>
      <patternFill patternType="solid">
        <fgColor indexed="63"/>
        <bgColor indexed="64"/>
      </patternFill>
    </fill>
    <fill>
      <patternFill patternType="solid">
        <fgColor rgb="FFFFFF00"/>
        <bgColor indexed="64"/>
      </patternFill>
    </fill>
    <fill>
      <patternFill patternType="solid">
        <fgColor rgb="FFFFC000"/>
        <bgColor indexed="64"/>
      </patternFill>
    </fill>
  </fills>
  <borders count="237">
    <border>
      <left/>
      <right/>
      <top/>
      <bottom/>
      <diagonal/>
    </border>
    <border>
      <left/>
      <right/>
      <top/>
      <bottom style="double">
        <color rgb="FFA82278"/>
      </bottom>
      <diagonal/>
    </border>
    <border>
      <left style="medium">
        <color auto="1"/>
      </left>
      <right/>
      <top style="medium">
        <color auto="1"/>
      </top>
      <bottom/>
      <diagonal/>
    </border>
    <border>
      <left style="thin">
        <color indexed="8"/>
      </left>
      <right style="thin">
        <color indexed="8"/>
      </right>
      <top style="medium">
        <color auto="1"/>
      </top>
      <bottom/>
      <diagonal/>
    </border>
    <border>
      <left style="thin">
        <color indexed="8"/>
      </left>
      <right style="medium">
        <color auto="1"/>
      </right>
      <top style="medium">
        <color auto="1"/>
      </top>
      <bottom/>
      <diagonal/>
    </border>
    <border>
      <left style="medium">
        <color auto="1"/>
      </left>
      <right/>
      <top style="thin">
        <color indexed="14"/>
      </top>
      <bottom style="thin">
        <color indexed="8"/>
      </bottom>
      <diagonal/>
    </border>
    <border>
      <left style="thin">
        <color indexed="8"/>
      </left>
      <right style="thin">
        <color indexed="8"/>
      </right>
      <top style="thin">
        <color indexed="14"/>
      </top>
      <bottom style="thin">
        <color indexed="8"/>
      </bottom>
      <diagonal/>
    </border>
    <border>
      <left style="thin">
        <color indexed="8"/>
      </left>
      <right style="thin">
        <color indexed="8"/>
      </right>
      <top style="thin">
        <color indexed="14"/>
      </top>
      <bottom/>
      <diagonal/>
    </border>
    <border>
      <left style="thin">
        <color indexed="8"/>
      </left>
      <right style="medium">
        <color auto="1"/>
      </right>
      <top style="thin">
        <color indexed="8"/>
      </top>
      <bottom/>
      <diagonal/>
    </border>
    <border>
      <left style="medium">
        <color auto="1"/>
      </left>
      <right/>
      <top style="thin">
        <color indexed="8"/>
      </top>
      <bottom style="thin">
        <color indexed="8"/>
      </bottom>
      <diagonal/>
    </border>
    <border>
      <left style="double">
        <color indexed="8"/>
      </left>
      <right/>
      <top style="thin">
        <color indexed="8"/>
      </top>
      <bottom style="hair">
        <color indexed="8"/>
      </bottom>
      <diagonal/>
    </border>
    <border>
      <left style="thin">
        <color indexed="63"/>
      </left>
      <right style="thin">
        <color indexed="63"/>
      </right>
      <top style="double">
        <color indexed="63"/>
      </top>
      <bottom style="hair">
        <color indexed="8"/>
      </bottom>
      <diagonal/>
    </border>
    <border>
      <left style="thin">
        <color indexed="63"/>
      </left>
      <right style="medium">
        <color auto="1"/>
      </right>
      <top style="double">
        <color indexed="63"/>
      </top>
      <bottom style="hair">
        <color indexed="8"/>
      </bottom>
      <diagonal/>
    </border>
    <border>
      <left style="double">
        <color indexed="8"/>
      </left>
      <right/>
      <top style="hair">
        <color indexed="8"/>
      </top>
      <bottom style="hair">
        <color indexed="8"/>
      </bottom>
      <diagonal/>
    </border>
    <border>
      <left style="thin">
        <color indexed="63"/>
      </left>
      <right style="thin">
        <color indexed="63"/>
      </right>
      <top style="hair">
        <color indexed="8"/>
      </top>
      <bottom style="hair">
        <color indexed="8"/>
      </bottom>
      <diagonal/>
    </border>
    <border>
      <left style="thin">
        <color indexed="63"/>
      </left>
      <right style="medium">
        <color auto="1"/>
      </right>
      <top style="hair">
        <color indexed="8"/>
      </top>
      <bottom style="hair">
        <color indexed="8"/>
      </bottom>
      <diagonal/>
    </border>
    <border>
      <left style="double">
        <color indexed="8"/>
      </left>
      <right/>
      <top style="hair">
        <color indexed="8"/>
      </top>
      <bottom style="double">
        <color auto="1"/>
      </bottom>
      <diagonal/>
    </border>
    <border>
      <left style="thin">
        <color indexed="63"/>
      </left>
      <right style="thin">
        <color indexed="63"/>
      </right>
      <top style="hair">
        <color indexed="8"/>
      </top>
      <bottom style="double">
        <color auto="1"/>
      </bottom>
      <diagonal/>
    </border>
    <border>
      <left style="thin">
        <color indexed="63"/>
      </left>
      <right style="medium">
        <color auto="1"/>
      </right>
      <top style="hair">
        <color indexed="8"/>
      </top>
      <bottom style="double">
        <color auto="1"/>
      </bottom>
      <diagonal/>
    </border>
    <border>
      <left style="medium">
        <color auto="1"/>
      </left>
      <right/>
      <top/>
      <bottom style="medium">
        <color auto="1"/>
      </bottom>
      <diagonal/>
    </border>
    <border>
      <left style="double">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bottom/>
      <diagonal/>
    </border>
    <border>
      <left/>
      <right style="thin">
        <color auto="1"/>
      </right>
      <top/>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auto="1"/>
      </left>
      <right style="medium">
        <color auto="1"/>
      </right>
      <top style="medium">
        <color auto="1"/>
      </top>
      <bottom style="double">
        <color auto="1"/>
      </bottom>
      <diagonal/>
    </border>
    <border>
      <left style="double">
        <color auto="1"/>
      </left>
      <right/>
      <top/>
      <bottom style="double">
        <color auto="1"/>
      </bottom>
      <diagonal/>
    </border>
    <border>
      <left/>
      <right style="double">
        <color auto="1"/>
      </right>
      <top/>
      <bottom style="double">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thick">
        <color auto="1"/>
      </left>
      <right/>
      <top style="thick">
        <color auto="1"/>
      </top>
      <bottom/>
      <diagonal/>
    </border>
    <border>
      <left/>
      <right style="thick">
        <color auto="1"/>
      </right>
      <top style="thick">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thick">
        <color auto="1"/>
      </left>
      <right/>
      <top/>
      <bottom/>
      <diagonal/>
    </border>
    <border>
      <left/>
      <right style="thick">
        <color auto="1"/>
      </right>
      <top/>
      <bottom/>
      <diagonal/>
    </border>
    <border>
      <left style="hair">
        <color auto="1"/>
      </left>
      <right/>
      <top/>
      <bottom/>
      <diagonal/>
    </border>
    <border>
      <left/>
      <right style="hair">
        <color auto="1"/>
      </right>
      <top/>
      <bottom/>
      <diagonal/>
    </border>
    <border>
      <left style="thick">
        <color auto="1"/>
      </left>
      <right/>
      <top/>
      <bottom style="thick">
        <color auto="1"/>
      </bottom>
      <diagonal/>
    </border>
    <border>
      <left/>
      <right style="thick">
        <color auto="1"/>
      </right>
      <top/>
      <bottom style="thick">
        <color auto="1"/>
      </bottom>
      <diagonal/>
    </border>
    <border>
      <left style="medium">
        <color auto="1"/>
      </left>
      <right/>
      <top style="thin">
        <color auto="1"/>
      </top>
      <bottom style="medium">
        <color auto="1"/>
      </bottom>
      <diagonal/>
    </border>
    <border>
      <left style="hair">
        <color auto="1"/>
      </left>
      <right/>
      <top/>
      <bottom style="hair">
        <color auto="1"/>
      </bottom>
      <diagonal/>
    </border>
    <border>
      <left/>
      <right style="hair">
        <color auto="1"/>
      </right>
      <top/>
      <bottom style="hair">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medium">
        <color auto="1"/>
      </bottom>
      <diagonal/>
    </border>
    <border>
      <left/>
      <right style="thin">
        <color auto="1"/>
      </right>
      <top/>
      <bottom style="medium">
        <color auto="1"/>
      </bottom>
      <diagonal/>
    </border>
    <border>
      <left/>
      <right/>
      <top style="double">
        <color auto="1"/>
      </top>
      <bottom style="double">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medium">
        <color auto="1"/>
      </right>
      <top style="double">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top style="medium">
        <color auto="1"/>
      </top>
      <bottom style="slantDashDot">
        <color rgb="FF0070C0"/>
      </bottom>
      <diagonal/>
    </border>
    <border>
      <left/>
      <right/>
      <top style="medium">
        <color auto="1"/>
      </top>
      <bottom style="slantDashDot">
        <color rgb="FF0070C0"/>
      </bottom>
      <diagonal/>
    </border>
    <border>
      <left/>
      <right style="medium">
        <color auto="1"/>
      </right>
      <top style="medium">
        <color auto="1"/>
      </top>
      <bottom style="slantDashDot">
        <color rgb="FF0070C0"/>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double">
        <color rgb="FFFF0000"/>
      </top>
      <bottom style="hair">
        <color auto="1"/>
      </bottom>
      <diagonal/>
    </border>
    <border>
      <left style="thin">
        <color auto="1"/>
      </left>
      <right style="thin">
        <color auto="1"/>
      </right>
      <top style="double">
        <color rgb="FFFF0000"/>
      </top>
      <bottom style="hair">
        <color auto="1"/>
      </bottom>
      <diagonal/>
    </border>
    <border>
      <left style="thin">
        <color auto="1"/>
      </left>
      <right style="medium">
        <color auto="1"/>
      </right>
      <top style="double">
        <color rgb="FFFF0000"/>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double">
        <color rgb="FFFF0000"/>
      </bottom>
      <diagonal/>
    </border>
    <border>
      <left/>
      <right/>
      <top style="medium">
        <color auto="1"/>
      </top>
      <bottom style="double">
        <color rgb="FFFF0000"/>
      </bottom>
      <diagonal/>
    </border>
    <border>
      <left/>
      <right style="medium">
        <color auto="1"/>
      </right>
      <top style="medium">
        <color auto="1"/>
      </top>
      <bottom style="double">
        <color rgb="FFFF0000"/>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bottom style="thick">
        <color indexed="1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8"/>
      </left>
      <right style="thin">
        <color auto="1"/>
      </right>
      <top style="hair">
        <color auto="1"/>
      </top>
      <bottom style="hair">
        <color auto="1"/>
      </bottom>
      <diagonal/>
    </border>
    <border>
      <left style="thin">
        <color indexed="8"/>
      </left>
      <right style="thin">
        <color auto="1"/>
      </right>
      <top/>
      <bottom style="thin">
        <color auto="1"/>
      </bottom>
      <diagonal/>
    </border>
    <border>
      <left/>
      <right/>
      <top/>
      <bottom style="thin">
        <color indexed="8"/>
      </bottom>
      <diagonal/>
    </border>
    <border>
      <left style="thin">
        <color auto="1"/>
      </left>
      <right/>
      <top/>
      <bottom style="thin">
        <color indexed="8"/>
      </bottom>
      <diagonal/>
    </border>
    <border>
      <left style="thin">
        <color indexed="8"/>
      </left>
      <right style="thin">
        <color indexed="8"/>
      </right>
      <top/>
      <bottom style="thin">
        <color indexed="8"/>
      </bottom>
      <diagonal/>
    </border>
    <border>
      <left style="thin">
        <color indexed="8"/>
      </left>
      <right style="thin">
        <color auto="1"/>
      </right>
      <top/>
      <bottom style="thin">
        <color indexed="8"/>
      </bottom>
      <diagonal/>
    </border>
    <border>
      <left style="thin">
        <color auto="1"/>
      </left>
      <right style="thin">
        <color auto="1"/>
      </right>
      <top/>
      <bottom style="thin">
        <color auto="1"/>
      </bottom>
      <diagonal/>
    </border>
    <border>
      <left/>
      <right/>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style="thin">
        <color indexed="22"/>
      </right>
      <top style="medium">
        <color indexed="22"/>
      </top>
      <bottom style="thin">
        <color auto="1"/>
      </bottom>
      <diagonal/>
    </border>
    <border>
      <left style="thin">
        <color indexed="22"/>
      </left>
      <right style="thin">
        <color indexed="22"/>
      </right>
      <top style="medium">
        <color indexed="22"/>
      </top>
      <bottom style="thin">
        <color auto="1"/>
      </bottom>
      <diagonal/>
    </border>
    <border>
      <left style="thin">
        <color indexed="22"/>
      </left>
      <right style="medium">
        <color indexed="22"/>
      </right>
      <top style="medium">
        <color indexed="22"/>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medium">
        <color indexed="22"/>
      </left>
      <right/>
      <top/>
      <bottom/>
      <diagonal/>
    </border>
    <border>
      <left/>
      <right/>
      <top style="thick">
        <color indexed="18"/>
      </top>
      <bottom style="medium">
        <color indexed="22"/>
      </bottom>
      <diagonal/>
    </border>
    <border>
      <left/>
      <right style="medium">
        <color indexed="22"/>
      </right>
      <top/>
      <bottom/>
      <diagonal/>
    </border>
    <border>
      <left style="thin">
        <color auto="1"/>
      </left>
      <right style="thin">
        <color indexed="55"/>
      </right>
      <top style="thin">
        <color auto="1"/>
      </top>
      <bottom style="hair">
        <color auto="1"/>
      </bottom>
      <diagonal/>
    </border>
    <border>
      <left style="thin">
        <color indexed="55"/>
      </left>
      <right style="thin">
        <color indexed="55"/>
      </right>
      <top style="thin">
        <color auto="1"/>
      </top>
      <bottom style="hair">
        <color auto="1"/>
      </bottom>
      <diagonal/>
    </border>
    <border>
      <left style="thin">
        <color indexed="55"/>
      </left>
      <right style="thin">
        <color auto="1"/>
      </right>
      <top style="thin">
        <color auto="1"/>
      </top>
      <bottom style="hair">
        <color auto="1"/>
      </bottom>
      <diagonal/>
    </border>
    <border>
      <left style="thin">
        <color auto="1"/>
      </left>
      <right style="thin">
        <color indexed="55"/>
      </right>
      <top style="hair">
        <color auto="1"/>
      </top>
      <bottom style="hair">
        <color auto="1"/>
      </bottom>
      <diagonal/>
    </border>
    <border>
      <left style="thin">
        <color indexed="55"/>
      </left>
      <right style="thin">
        <color indexed="55"/>
      </right>
      <top style="hair">
        <color auto="1"/>
      </top>
      <bottom style="hair">
        <color auto="1"/>
      </bottom>
      <diagonal/>
    </border>
    <border>
      <left style="thin">
        <color indexed="55"/>
      </left>
      <right style="thin">
        <color auto="1"/>
      </right>
      <top style="hair">
        <color auto="1"/>
      </top>
      <bottom style="hair">
        <color auto="1"/>
      </bottom>
      <diagonal/>
    </border>
    <border>
      <left style="thin">
        <color auto="1"/>
      </left>
      <right style="thin">
        <color indexed="55"/>
      </right>
      <top style="hair">
        <color auto="1"/>
      </top>
      <bottom style="double">
        <color auto="1"/>
      </bottom>
      <diagonal/>
    </border>
    <border>
      <left style="thin">
        <color indexed="55"/>
      </left>
      <right style="thin">
        <color indexed="55"/>
      </right>
      <top style="hair">
        <color auto="1"/>
      </top>
      <bottom style="double">
        <color auto="1"/>
      </bottom>
      <diagonal/>
    </border>
    <border>
      <left style="thin">
        <color indexed="55"/>
      </left>
      <right style="thin">
        <color auto="1"/>
      </right>
      <top style="hair">
        <color auto="1"/>
      </top>
      <bottom style="double">
        <color auto="1"/>
      </bottom>
      <diagonal/>
    </border>
    <border>
      <left style="medium">
        <color auto="1"/>
      </left>
      <right style="thin">
        <color indexed="22"/>
      </right>
      <top style="medium">
        <color auto="1"/>
      </top>
      <bottom style="thin">
        <color indexed="22"/>
      </bottom>
      <diagonal/>
    </border>
    <border>
      <left style="thin">
        <color indexed="22"/>
      </left>
      <right style="thin">
        <color indexed="22"/>
      </right>
      <top style="medium">
        <color auto="1"/>
      </top>
      <bottom style="thin">
        <color indexed="22"/>
      </bottom>
      <diagonal/>
    </border>
    <border>
      <left style="thin">
        <color indexed="22"/>
      </left>
      <right style="medium">
        <color auto="1"/>
      </right>
      <top style="medium">
        <color auto="1"/>
      </top>
      <bottom style="thin">
        <color indexed="22"/>
      </bottom>
      <diagonal/>
    </border>
    <border>
      <left/>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medium">
        <color auto="1"/>
      </left>
      <right style="medium">
        <color auto="1"/>
      </right>
      <top style="medium">
        <color auto="1"/>
      </top>
      <bottom style="medium">
        <color auto="1"/>
      </bottom>
      <diagonal/>
    </border>
    <border>
      <left/>
      <right/>
      <top/>
      <bottom style="double">
        <color rgb="FFC00000"/>
      </bottom>
      <diagonal/>
    </border>
    <border>
      <left/>
      <right/>
      <top/>
      <bottom style="thick">
        <color indexed="56"/>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8"/>
      </left>
      <right style="thin">
        <color indexed="8"/>
      </right>
      <top style="thin">
        <color auto="1"/>
      </top>
      <bottom/>
      <diagonal/>
    </border>
    <border>
      <left style="thin">
        <color indexed="8"/>
      </left>
      <right style="thin">
        <color auto="1"/>
      </right>
      <top style="thin">
        <color auto="1"/>
      </top>
      <bottom/>
      <diagonal/>
    </border>
    <border>
      <left/>
      <right/>
      <top style="double">
        <color rgb="FFA82278"/>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hair">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indexed="22"/>
      </left>
      <right style="thin">
        <color indexed="22"/>
      </right>
      <top style="thin">
        <color indexed="22"/>
      </top>
      <bottom style="hair">
        <color auto="1"/>
      </bottom>
      <diagonal/>
    </border>
    <border>
      <left style="thin">
        <color indexed="22"/>
      </left>
      <right style="thin">
        <color indexed="22"/>
      </right>
      <top style="hair">
        <color auto="1"/>
      </top>
      <bottom style="hair">
        <color auto="1"/>
      </bottom>
      <diagonal/>
    </border>
    <border>
      <left/>
      <right/>
      <top style="hair">
        <color auto="1"/>
      </top>
      <bottom/>
      <diagonal/>
    </border>
    <border>
      <left/>
      <right/>
      <top/>
      <bottom style="hair">
        <color indexed="23"/>
      </bottom>
      <diagonal/>
    </border>
    <border>
      <left/>
      <right/>
      <top style="hair">
        <color indexed="23"/>
      </top>
      <bottom style="hair">
        <color indexed="23"/>
      </bottom>
      <diagonal/>
    </border>
    <border>
      <left/>
      <right/>
      <top style="hair">
        <color indexed="23"/>
      </top>
      <bottom/>
      <diagonal/>
    </border>
    <border>
      <left style="medium">
        <color auto="1"/>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medium">
        <color auto="1"/>
      </right>
      <top style="thin">
        <color indexed="22"/>
      </top>
      <bottom style="thin">
        <color indexed="22"/>
      </bottom>
      <diagonal/>
    </border>
    <border>
      <left/>
      <right style="thin">
        <color indexed="22"/>
      </right>
      <top style="thin">
        <color indexed="22"/>
      </top>
      <bottom style="thin">
        <color indexed="22"/>
      </bottom>
      <diagonal/>
    </border>
    <border>
      <left style="medium">
        <color auto="1"/>
      </left>
      <right style="thin">
        <color indexed="22"/>
      </right>
      <top style="thin">
        <color indexed="22"/>
      </top>
      <bottom style="medium">
        <color auto="1"/>
      </bottom>
      <diagonal/>
    </border>
    <border>
      <left style="thin">
        <color indexed="22"/>
      </left>
      <right style="thin">
        <color indexed="22"/>
      </right>
      <top style="thin">
        <color indexed="22"/>
      </top>
      <bottom style="medium">
        <color auto="1"/>
      </bottom>
      <diagonal/>
    </border>
    <border>
      <left/>
      <right style="thin">
        <color indexed="22"/>
      </right>
      <top style="thin">
        <color indexed="22"/>
      </top>
      <bottom style="medium">
        <color auto="1"/>
      </bottom>
      <diagonal/>
    </border>
    <border>
      <left style="thin">
        <color indexed="22"/>
      </left>
      <right style="medium">
        <color auto="1"/>
      </right>
      <top style="thin">
        <color indexed="22"/>
      </top>
      <bottom style="medium">
        <color auto="1"/>
      </bottom>
      <diagonal/>
    </border>
    <border>
      <left style="double">
        <color auto="1"/>
      </left>
      <right style="thin">
        <color auto="1"/>
      </right>
      <top/>
      <bottom style="medium">
        <color auto="1"/>
      </bottom>
      <diagonal/>
    </border>
    <border>
      <left/>
      <right/>
      <top style="thin">
        <color indexed="22"/>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8"/>
      </top>
      <bottom style="thin">
        <color indexed="8"/>
      </bottom>
      <diagonal/>
    </border>
    <border>
      <left style="thin">
        <color auto="1"/>
      </left>
      <right style="thin">
        <color auto="1"/>
      </right>
      <top style="thin">
        <color indexed="8"/>
      </top>
      <bottom style="hair">
        <color auto="1"/>
      </bottom>
      <diagonal/>
    </border>
    <border>
      <left style="thin">
        <color indexed="8"/>
      </left>
      <right style="thin">
        <color auto="1"/>
      </right>
      <top style="thin">
        <color auto="1"/>
      </top>
      <bottom style="hair">
        <color auto="1"/>
      </bottom>
      <diagonal/>
    </border>
    <border>
      <left style="thin">
        <color auto="1"/>
      </left>
      <right style="thin">
        <color auto="1"/>
      </right>
      <top style="thin">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hair">
        <color auto="1"/>
      </top>
      <bottom/>
      <diagonal/>
    </border>
    <border>
      <left style="hair">
        <color auto="1"/>
      </left>
      <right style="thin">
        <color indexed="64"/>
      </right>
      <top style="thin">
        <color auto="1"/>
      </top>
      <bottom style="thin">
        <color indexed="64"/>
      </bottom>
      <diagonal/>
    </border>
  </borders>
  <cellStyleXfs count="19">
    <xf numFmtId="0" fontId="0" fillId="0" borderId="0"/>
    <xf numFmtId="0" fontId="2"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169" fontId="4" fillId="0" borderId="0" applyFont="0" applyFill="0" applyBorder="0" applyAlignment="0" applyProtection="0"/>
    <xf numFmtId="0" fontId="111" fillId="0" borderId="0"/>
    <xf numFmtId="0" fontId="29" fillId="0" borderId="0"/>
    <xf numFmtId="0" fontId="34" fillId="0" borderId="0"/>
    <xf numFmtId="0" fontId="29"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cellStyleXfs>
  <cellXfs count="845">
    <xf numFmtId="0" fontId="0" fillId="0" borderId="0" xfId="0"/>
    <xf numFmtId="0" fontId="3" fillId="0" borderId="0" xfId="1" applyFont="1" applyAlignment="1">
      <alignment vertical="center"/>
    </xf>
    <xf numFmtId="0" fontId="4" fillId="0" borderId="0" xfId="0" applyFont="1"/>
    <xf numFmtId="0" fontId="6" fillId="0" borderId="0" xfId="0" applyFont="1" applyAlignment="1">
      <alignment vertical="center"/>
    </xf>
    <xf numFmtId="0" fontId="6" fillId="0" borderId="0" xfId="0" applyFont="1" applyAlignment="1">
      <alignment horizontal="left" vertical="center" indent="1"/>
    </xf>
    <xf numFmtId="0" fontId="5" fillId="0" borderId="0" xfId="0" applyFont="1"/>
    <xf numFmtId="0" fontId="0" fillId="0" borderId="0" xfId="0" applyAlignment="1">
      <alignment horizontal="center"/>
    </xf>
    <xf numFmtId="0" fontId="5" fillId="0" borderId="0" xfId="0" applyFont="1" applyAlignment="1">
      <alignment horizontal="center" vertical="center"/>
    </xf>
    <xf numFmtId="0" fontId="10" fillId="0" borderId="0" xfId="0" applyFont="1"/>
    <xf numFmtId="0" fontId="11" fillId="4" borderId="0" xfId="0" applyFont="1" applyFill="1"/>
    <xf numFmtId="0" fontId="12" fillId="4" borderId="0" xfId="0" applyFont="1" applyFill="1"/>
    <xf numFmtId="0" fontId="13" fillId="0" borderId="0" xfId="0" applyFont="1"/>
    <xf numFmtId="0" fontId="14" fillId="0" borderId="0" xfId="0" applyFont="1"/>
    <xf numFmtId="0" fontId="14" fillId="0" borderId="0" xfId="0" applyFont="1" applyAlignment="1">
      <alignment horizontal="center"/>
    </xf>
    <xf numFmtId="0" fontId="10" fillId="0" borderId="0" xfId="0" applyFont="1" applyAlignment="1">
      <alignment horizontal="right"/>
    </xf>
    <xf numFmtId="0" fontId="16" fillId="0" borderId="0" xfId="0" applyFont="1"/>
    <xf numFmtId="0" fontId="10" fillId="5" borderId="0" xfId="0" applyFont="1" applyFill="1"/>
    <xf numFmtId="0" fontId="0" fillId="0" borderId="0" xfId="0" applyAlignment="1">
      <alignment vertical="center"/>
    </xf>
    <xf numFmtId="164" fontId="0" fillId="0" borderId="0" xfId="0" applyNumberFormat="1" applyAlignment="1">
      <alignment vertical="center"/>
    </xf>
    <xf numFmtId="0" fontId="17" fillId="4" borderId="0" xfId="0" applyFont="1" applyFill="1"/>
    <xf numFmtId="0" fontId="18" fillId="0" borderId="0" xfId="0" applyFont="1"/>
    <xf numFmtId="164" fontId="18" fillId="0" borderId="0" xfId="0" applyNumberFormat="1" applyFont="1"/>
    <xf numFmtId="0" fontId="19" fillId="0" borderId="0" xfId="0" applyFont="1" applyAlignment="1">
      <alignment horizontal="right"/>
    </xf>
    <xf numFmtId="0" fontId="19" fillId="0" borderId="0" xfId="0" applyFont="1"/>
    <xf numFmtId="0" fontId="22" fillId="0" borderId="0" xfId="0" applyFont="1"/>
    <xf numFmtId="164" fontId="22" fillId="0" borderId="0" xfId="0" applyNumberFormat="1" applyFont="1"/>
    <xf numFmtId="0" fontId="19" fillId="3" borderId="0" xfId="0" applyFont="1" applyFill="1" applyAlignment="1">
      <alignment horizontal="left"/>
    </xf>
    <xf numFmtId="0" fontId="24" fillId="0" borderId="0" xfId="0" applyFont="1"/>
    <xf numFmtId="164" fontId="24" fillId="0" borderId="0" xfId="0" applyNumberFormat="1" applyFont="1"/>
    <xf numFmtId="0" fontId="24" fillId="0" borderId="0" xfId="0" applyFont="1" applyAlignment="1">
      <alignment horizontal="right" vertical="center"/>
    </xf>
    <xf numFmtId="164" fontId="0" fillId="0" borderId="0" xfId="0" applyNumberFormat="1"/>
    <xf numFmtId="0" fontId="29" fillId="0" borderId="0" xfId="0" applyFont="1"/>
    <xf numFmtId="165" fontId="29" fillId="0" borderId="0" xfId="0" applyNumberFormat="1" applyFont="1"/>
    <xf numFmtId="2" fontId="29" fillId="0" borderId="0" xfId="0" applyNumberFormat="1" applyFont="1"/>
    <xf numFmtId="0" fontId="30" fillId="6" borderId="5" xfId="0" applyFont="1" applyFill="1" applyBorder="1"/>
    <xf numFmtId="0" fontId="31" fillId="6" borderId="6" xfId="0" applyFont="1" applyFill="1" applyBorder="1" applyAlignment="1">
      <alignment horizontal="center"/>
    </xf>
    <xf numFmtId="0" fontId="31" fillId="6" borderId="7" xfId="0" applyFont="1" applyFill="1" applyBorder="1" applyAlignment="1">
      <alignment horizontal="center"/>
    </xf>
    <xf numFmtId="0" fontId="31" fillId="6" borderId="8" xfId="0" applyFont="1" applyFill="1" applyBorder="1" applyAlignment="1">
      <alignment horizontal="center"/>
    </xf>
    <xf numFmtId="0" fontId="32" fillId="0" borderId="9" xfId="0" applyFont="1" applyBorder="1" applyAlignment="1">
      <alignment horizontal="left"/>
    </xf>
    <xf numFmtId="166" fontId="29" fillId="0" borderId="10" xfId="0" applyNumberFormat="1" applyFont="1" applyBorder="1" applyAlignment="1" applyProtection="1">
      <alignment horizontal="right"/>
      <protection locked="0"/>
    </xf>
    <xf numFmtId="167" fontId="29" fillId="0" borderId="11" xfId="0" applyNumberFormat="1" applyFont="1" applyBorder="1" applyAlignment="1">
      <alignment horizontal="justify"/>
    </xf>
    <xf numFmtId="4" fontId="31" fillId="0" borderId="11" xfId="0" applyNumberFormat="1" applyFont="1" applyBorder="1" applyAlignment="1">
      <alignment horizontal="left"/>
    </xf>
    <xf numFmtId="168" fontId="29" fillId="0" borderId="11" xfId="0" applyNumberFormat="1" applyFont="1" applyBorder="1"/>
    <xf numFmtId="0" fontId="29" fillId="0" borderId="11" xfId="0" applyFont="1" applyBorder="1"/>
    <xf numFmtId="0" fontId="29" fillId="6" borderId="12" xfId="0" applyFont="1" applyFill="1" applyBorder="1"/>
    <xf numFmtId="11" fontId="29" fillId="0" borderId="13" xfId="0" applyNumberFormat="1" applyFont="1" applyBorder="1" applyAlignment="1" applyProtection="1">
      <alignment horizontal="right"/>
      <protection locked="0"/>
    </xf>
    <xf numFmtId="167" fontId="29" fillId="0" borderId="14" xfId="0" applyNumberFormat="1" applyFont="1" applyBorder="1" applyAlignment="1">
      <alignment horizontal="justify"/>
    </xf>
    <xf numFmtId="4" fontId="31" fillId="0" borderId="14" xfId="0" applyNumberFormat="1" applyFont="1" applyBorder="1" applyAlignment="1">
      <alignment horizontal="left"/>
    </xf>
    <xf numFmtId="168" fontId="29" fillId="0" borderId="14" xfId="0" applyNumberFormat="1" applyFont="1" applyBorder="1"/>
    <xf numFmtId="0" fontId="29" fillId="0" borderId="14" xfId="0" applyFont="1" applyBorder="1"/>
    <xf numFmtId="0" fontId="29" fillId="6" borderId="15" xfId="0" applyFont="1" applyFill="1" applyBorder="1"/>
    <xf numFmtId="11" fontId="29" fillId="0" borderId="16" xfId="0" applyNumberFormat="1" applyFont="1" applyBorder="1" applyAlignment="1">
      <alignment horizontal="right"/>
    </xf>
    <xf numFmtId="167" fontId="29" fillId="0" borderId="17" xfId="0" applyNumberFormat="1" applyFont="1" applyBorder="1" applyAlignment="1">
      <alignment horizontal="justify"/>
    </xf>
    <xf numFmtId="4" fontId="31" fillId="0" borderId="17" xfId="0" applyNumberFormat="1" applyFont="1" applyBorder="1" applyAlignment="1">
      <alignment horizontal="left"/>
    </xf>
    <xf numFmtId="168" fontId="29" fillId="0" borderId="17" xfId="0" applyNumberFormat="1" applyFont="1" applyBorder="1"/>
    <xf numFmtId="0" fontId="29" fillId="0" borderId="17" xfId="0" applyFont="1" applyBorder="1"/>
    <xf numFmtId="0" fontId="29" fillId="6" borderId="18" xfId="0" applyFont="1" applyFill="1" applyBorder="1"/>
    <xf numFmtId="0" fontId="24" fillId="0" borderId="0" xfId="0" applyFont="1" applyAlignment="1">
      <alignment horizontal="right"/>
    </xf>
    <xf numFmtId="0" fontId="33" fillId="7" borderId="19" xfId="0" applyFont="1" applyFill="1" applyBorder="1"/>
    <xf numFmtId="0" fontId="29" fillId="0" borderId="20" xfId="0" applyFont="1" applyBorder="1" applyAlignment="1">
      <alignment horizontal="center"/>
    </xf>
    <xf numFmtId="2" fontId="29" fillId="0" borderId="21" xfId="0" applyNumberFormat="1" applyFont="1" applyBorder="1" applyAlignment="1">
      <alignment horizontal="center"/>
    </xf>
    <xf numFmtId="0" fontId="29" fillId="0" borderId="21" xfId="0" applyFont="1" applyBorder="1" applyAlignment="1">
      <alignment horizontal="center"/>
    </xf>
    <xf numFmtId="0" fontId="29" fillId="0" borderId="22" xfId="0" applyFont="1" applyBorder="1" applyAlignment="1">
      <alignment horizontal="center"/>
    </xf>
    <xf numFmtId="49" fontId="29" fillId="0" borderId="13" xfId="0" applyNumberFormat="1" applyFont="1" applyBorder="1" applyAlignment="1" applyProtection="1">
      <alignment horizontal="right"/>
      <protection locked="0"/>
    </xf>
    <xf numFmtId="170" fontId="31" fillId="0" borderId="14" xfId="0" applyNumberFormat="1" applyFont="1" applyBorder="1"/>
    <xf numFmtId="9" fontId="29" fillId="0" borderId="14" xfId="4" applyFont="1" applyBorder="1"/>
    <xf numFmtId="164" fontId="29" fillId="6" borderId="15" xfId="0" applyNumberFormat="1" applyFont="1" applyFill="1" applyBorder="1"/>
    <xf numFmtId="49" fontId="29" fillId="0" borderId="16" xfId="0" applyNumberFormat="1" applyFont="1" applyBorder="1" applyAlignment="1">
      <alignment horizontal="right"/>
    </xf>
    <xf numFmtId="170" fontId="31" fillId="0" borderId="17" xfId="0" applyNumberFormat="1" applyFont="1" applyBorder="1"/>
    <xf numFmtId="9" fontId="29" fillId="0" borderId="17" xfId="4" applyFont="1" applyBorder="1"/>
    <xf numFmtId="164" fontId="29" fillId="6" borderId="18" xfId="0" applyNumberFormat="1" applyFont="1" applyFill="1" applyBorder="1"/>
    <xf numFmtId="2" fontId="29" fillId="0" borderId="23" xfId="0" applyNumberFormat="1" applyFont="1" applyBorder="1" applyAlignment="1">
      <alignment horizontal="center"/>
    </xf>
    <xf numFmtId="0" fontId="29" fillId="0" borderId="23" xfId="0" applyFont="1" applyBorder="1" applyAlignment="1">
      <alignment horizontal="center"/>
    </xf>
    <xf numFmtId="0" fontId="29" fillId="0" borderId="24" xfId="0" applyFont="1" applyBorder="1" applyAlignment="1">
      <alignment horizontal="center"/>
    </xf>
    <xf numFmtId="0" fontId="0" fillId="4" borderId="0" xfId="0" applyFill="1"/>
    <xf numFmtId="0" fontId="24" fillId="4" borderId="0" xfId="0" applyFont="1" applyFill="1"/>
    <xf numFmtId="0" fontId="34" fillId="0" borderId="0" xfId="0" applyFont="1"/>
    <xf numFmtId="0" fontId="36" fillId="4" borderId="0" xfId="0" applyFont="1" applyFill="1"/>
    <xf numFmtId="0" fontId="36" fillId="0" borderId="0" xfId="0" applyFont="1"/>
    <xf numFmtId="0" fontId="25" fillId="0" borderId="0" xfId="0" applyFont="1"/>
    <xf numFmtId="0" fontId="37" fillId="0" borderId="0" xfId="0" applyFont="1"/>
    <xf numFmtId="0" fontId="38" fillId="0" borderId="0" xfId="0" applyFont="1"/>
    <xf numFmtId="0" fontId="26" fillId="0" borderId="0" xfId="0" applyFont="1"/>
    <xf numFmtId="0" fontId="41" fillId="0" borderId="0" xfId="0" applyFont="1"/>
    <xf numFmtId="0" fontId="42" fillId="4" borderId="0" xfId="0" applyFont="1" applyFill="1"/>
    <xf numFmtId="0" fontId="43" fillId="4" borderId="0" xfId="0" applyFont="1" applyFill="1"/>
    <xf numFmtId="0" fontId="8" fillId="0" borderId="0" xfId="0" applyFont="1"/>
    <xf numFmtId="0" fontId="24" fillId="0" borderId="0" xfId="0" applyFont="1" applyAlignment="1">
      <alignment horizontal="center" vertical="center"/>
    </xf>
    <xf numFmtId="0" fontId="24" fillId="0" borderId="0" xfId="0" applyFont="1" applyAlignment="1">
      <alignment horizontal="left"/>
    </xf>
    <xf numFmtId="0" fontId="24" fillId="0" borderId="0" xfId="0" applyFont="1" applyAlignment="1">
      <alignment horizontal="center"/>
    </xf>
    <xf numFmtId="0" fontId="19" fillId="2" borderId="0" xfId="0" applyFont="1" applyFill="1"/>
    <xf numFmtId="0" fontId="36" fillId="0" borderId="0" xfId="0" applyFont="1" applyAlignment="1">
      <alignment horizontal="center"/>
    </xf>
    <xf numFmtId="0" fontId="34"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center"/>
    </xf>
    <xf numFmtId="0" fontId="46" fillId="4" borderId="0" xfId="0" applyFont="1" applyFill="1"/>
    <xf numFmtId="0" fontId="46" fillId="4" borderId="0" xfId="0" applyFont="1" applyFill="1" applyAlignment="1">
      <alignment horizontal="center" vertical="center"/>
    </xf>
    <xf numFmtId="0" fontId="36" fillId="4" borderId="0" xfId="0" applyFont="1" applyFill="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horizontal="left"/>
    </xf>
    <xf numFmtId="0" fontId="47" fillId="0" borderId="0" xfId="0" applyFont="1" applyAlignment="1">
      <alignment horizontal="center" vertical="center"/>
    </xf>
    <xf numFmtId="0" fontId="47" fillId="0" borderId="0" xfId="0" applyFont="1"/>
    <xf numFmtId="0" fontId="47" fillId="0" borderId="0" xfId="0" applyFont="1" applyAlignment="1">
      <alignment horizontal="center"/>
    </xf>
    <xf numFmtId="0" fontId="47" fillId="0" borderId="0" xfId="0" applyFont="1" applyAlignment="1">
      <alignment horizontal="left"/>
    </xf>
    <xf numFmtId="0" fontId="24" fillId="0" borderId="0" xfId="0" applyFont="1" applyAlignment="1">
      <alignment vertical="center"/>
    </xf>
    <xf numFmtId="0" fontId="48" fillId="9" borderId="28" xfId="0" applyFont="1" applyFill="1" applyBorder="1" applyAlignment="1">
      <alignment horizontal="center" vertical="center"/>
    </xf>
    <xf numFmtId="0" fontId="48" fillId="9" borderId="29" xfId="0" applyFont="1" applyFill="1" applyBorder="1" applyAlignment="1">
      <alignment horizontal="center" vertical="center"/>
    </xf>
    <xf numFmtId="0" fontId="48" fillId="9" borderId="30" xfId="0" applyFont="1" applyFill="1" applyBorder="1" applyAlignment="1">
      <alignment horizontal="center" vertical="center"/>
    </xf>
    <xf numFmtId="0" fontId="34" fillId="0" borderId="31" xfId="0" applyFont="1" applyBorder="1" applyAlignment="1">
      <alignment horizontal="center" vertical="center"/>
    </xf>
    <xf numFmtId="0" fontId="34" fillId="0" borderId="31" xfId="0" applyFont="1" applyBorder="1"/>
    <xf numFmtId="0" fontId="34" fillId="0" borderId="31" xfId="0" applyFont="1" applyBorder="1" applyAlignment="1">
      <alignment horizontal="center"/>
    </xf>
    <xf numFmtId="14" fontId="34" fillId="0" borderId="31" xfId="0" applyNumberFormat="1" applyFont="1" applyBorder="1" applyAlignment="1">
      <alignment horizontal="center"/>
    </xf>
    <xf numFmtId="0" fontId="34" fillId="6" borderId="31" xfId="0" applyFont="1" applyFill="1" applyBorder="1" applyAlignment="1">
      <alignment horizontal="center" vertical="center"/>
    </xf>
    <xf numFmtId="164" fontId="34" fillId="0" borderId="31" xfId="0" applyNumberFormat="1" applyFont="1" applyBorder="1" applyAlignment="1">
      <alignment horizontal="center"/>
    </xf>
    <xf numFmtId="164" fontId="34" fillId="0" borderId="32" xfId="0" applyNumberFormat="1" applyFont="1" applyBorder="1" applyAlignment="1">
      <alignment horizontal="center"/>
    </xf>
    <xf numFmtId="0" fontId="34" fillId="0" borderId="34" xfId="0" applyFont="1" applyBorder="1" applyAlignment="1">
      <alignment horizontal="center" vertical="center"/>
    </xf>
    <xf numFmtId="0" fontId="34" fillId="0" borderId="34" xfId="0" applyFont="1" applyBorder="1"/>
    <xf numFmtId="0" fontId="34" fillId="0" borderId="34" xfId="0" applyFont="1" applyBorder="1" applyAlignment="1">
      <alignment horizontal="center"/>
    </xf>
    <xf numFmtId="14" fontId="34" fillId="0" borderId="34" xfId="0" applyNumberFormat="1" applyFont="1" applyBorder="1" applyAlignment="1">
      <alignment horizontal="center"/>
    </xf>
    <xf numFmtId="0" fontId="34" fillId="6" borderId="34" xfId="0" applyFont="1" applyFill="1" applyBorder="1" applyAlignment="1">
      <alignment horizontal="center" vertical="center"/>
    </xf>
    <xf numFmtId="164" fontId="34" fillId="0" borderId="34" xfId="0" applyNumberFormat="1" applyFont="1" applyBorder="1" applyAlignment="1">
      <alignment horizontal="center"/>
    </xf>
    <xf numFmtId="164" fontId="34" fillId="0" borderId="35" xfId="0" applyNumberFormat="1" applyFont="1" applyBorder="1" applyAlignment="1">
      <alignment horizontal="center"/>
    </xf>
    <xf numFmtId="0" fontId="34" fillId="0" borderId="36" xfId="0" applyFont="1" applyBorder="1" applyAlignment="1">
      <alignment horizontal="center" vertical="center"/>
    </xf>
    <xf numFmtId="0" fontId="34" fillId="0" borderId="36" xfId="0" applyFont="1" applyBorder="1"/>
    <xf numFmtId="0" fontId="34" fillId="0" borderId="36" xfId="0" applyFont="1" applyBorder="1" applyAlignment="1">
      <alignment horizontal="center"/>
    </xf>
    <xf numFmtId="14" fontId="34" fillId="0" borderId="36" xfId="0" applyNumberFormat="1" applyFont="1" applyBorder="1" applyAlignment="1">
      <alignment horizontal="center"/>
    </xf>
    <xf numFmtId="0" fontId="34" fillId="6" borderId="36" xfId="0" applyFont="1" applyFill="1" applyBorder="1" applyAlignment="1">
      <alignment horizontal="center" vertical="center"/>
    </xf>
    <xf numFmtId="164" fontId="34" fillId="0" borderId="36" xfId="0" applyNumberFormat="1" applyFont="1" applyBorder="1" applyAlignment="1">
      <alignment horizontal="center"/>
    </xf>
    <xf numFmtId="164" fontId="34" fillId="0" borderId="37" xfId="0" applyNumberFormat="1" applyFont="1" applyBorder="1" applyAlignment="1">
      <alignment horizontal="center"/>
    </xf>
    <xf numFmtId="0" fontId="49" fillId="0" borderId="0" xfId="0" applyFont="1"/>
    <xf numFmtId="0" fontId="50" fillId="0" borderId="0" xfId="0" applyFont="1" applyAlignment="1">
      <alignment horizontal="right"/>
    </xf>
    <xf numFmtId="0" fontId="19" fillId="3" borderId="0" xfId="0" applyFont="1" applyFill="1"/>
    <xf numFmtId="0" fontId="51" fillId="0" borderId="0" xfId="0" applyFont="1"/>
    <xf numFmtId="0" fontId="0" fillId="3" borderId="0" xfId="0" applyFill="1"/>
    <xf numFmtId="0" fontId="0" fillId="0" borderId="0" xfId="0" applyAlignment="1">
      <alignment horizontal="left"/>
    </xf>
    <xf numFmtId="0" fontId="27" fillId="11" borderId="0" xfId="0" applyFont="1" applyFill="1" applyAlignment="1">
      <alignment horizontal="center" vertical="center"/>
    </xf>
    <xf numFmtId="0" fontId="0" fillId="0" borderId="41" xfId="0" applyBorder="1" applyAlignment="1">
      <alignment horizontal="right"/>
    </xf>
    <xf numFmtId="0" fontId="52" fillId="0" borderId="42" xfId="0" applyFont="1" applyBorder="1" applyAlignment="1">
      <alignment horizontal="left"/>
    </xf>
    <xf numFmtId="0" fontId="56" fillId="0" borderId="42" xfId="0" applyFont="1" applyBorder="1"/>
    <xf numFmtId="0" fontId="57" fillId="0" borderId="42" xfId="0" applyFont="1" applyBorder="1" applyAlignment="1">
      <alignment horizontal="centerContinuous"/>
    </xf>
    <xf numFmtId="0" fontId="57" fillId="0" borderId="43" xfId="0" applyFont="1" applyBorder="1" applyAlignment="1">
      <alignment horizontal="centerContinuous"/>
    </xf>
    <xf numFmtId="0" fontId="56" fillId="0" borderId="0" xfId="0" applyFont="1"/>
    <xf numFmtId="0" fontId="0" fillId="0" borderId="44" xfId="0" applyBorder="1" applyAlignment="1">
      <alignment horizontal="right"/>
    </xf>
    <xf numFmtId="0" fontId="0" fillId="0" borderId="45" xfId="0" applyBorder="1"/>
    <xf numFmtId="0" fontId="58" fillId="0" borderId="0" xfId="0" applyFont="1" applyAlignment="1">
      <alignment vertical="center"/>
    </xf>
    <xf numFmtId="0" fontId="0" fillId="12" borderId="46" xfId="0" applyFill="1" applyBorder="1" applyAlignment="1">
      <alignment horizontal="center" vertical="center"/>
    </xf>
    <xf numFmtId="0" fontId="59" fillId="0" borderId="44" xfId="0" applyFont="1" applyBorder="1" applyAlignment="1">
      <alignment horizontal="right"/>
    </xf>
    <xf numFmtId="0" fontId="60" fillId="0" borderId="0" xfId="0" applyFont="1" applyAlignment="1">
      <alignment vertical="center"/>
    </xf>
    <xf numFmtId="171" fontId="49" fillId="0" borderId="0" xfId="0" applyNumberFormat="1" applyFont="1" applyAlignment="1" applyProtection="1">
      <alignment horizontal="left" vertical="center"/>
      <protection locked="0"/>
    </xf>
    <xf numFmtId="0" fontId="61" fillId="0" borderId="0" xfId="0" applyFont="1" applyAlignment="1">
      <alignment vertical="center"/>
    </xf>
    <xf numFmtId="0" fontId="62" fillId="0" borderId="45" xfId="0" applyFont="1" applyBorder="1" applyAlignment="1" applyProtection="1">
      <alignment vertical="center"/>
      <protection hidden="1"/>
    </xf>
    <xf numFmtId="0" fontId="0" fillId="12" borderId="0" xfId="0" applyFill="1"/>
    <xf numFmtId="0" fontId="0" fillId="0" borderId="45" xfId="0" applyBorder="1" applyAlignment="1">
      <alignment vertical="center"/>
    </xf>
    <xf numFmtId="0" fontId="64" fillId="0" borderId="0" xfId="0" applyFont="1"/>
    <xf numFmtId="0" fontId="13" fillId="0" borderId="44" xfId="0" applyFont="1" applyBorder="1" applyAlignment="1">
      <alignment horizontal="right"/>
    </xf>
    <xf numFmtId="0" fontId="0" fillId="0" borderId="44" xfId="0" applyBorder="1" applyAlignment="1">
      <alignment horizontal="center"/>
    </xf>
    <xf numFmtId="0" fontId="49" fillId="0" borderId="44" xfId="0" applyFont="1" applyBorder="1"/>
    <xf numFmtId="0" fontId="49" fillId="12" borderId="0" xfId="0" applyFont="1" applyFill="1"/>
    <xf numFmtId="0" fontId="49" fillId="0" borderId="0" xfId="0" applyFont="1" applyAlignment="1">
      <alignment horizontal="right"/>
    </xf>
    <xf numFmtId="0" fontId="49" fillId="0" borderId="47" xfId="0" applyFont="1" applyBorder="1"/>
    <xf numFmtId="0" fontId="49" fillId="0" borderId="40" xfId="0" applyFont="1" applyBorder="1"/>
    <xf numFmtId="0" fontId="0" fillId="0" borderId="40" xfId="0" applyBorder="1"/>
    <xf numFmtId="0" fontId="59" fillId="0" borderId="40" xfId="0" applyFont="1" applyBorder="1"/>
    <xf numFmtId="0" fontId="59" fillId="0" borderId="48" xfId="0" applyFont="1" applyBorder="1"/>
    <xf numFmtId="0" fontId="59" fillId="0" borderId="0" xfId="0" applyFont="1"/>
    <xf numFmtId="0" fontId="0" fillId="0" borderId="41" xfId="0" applyBorder="1" applyAlignment="1">
      <alignment horizontal="center" vertical="center"/>
    </xf>
    <xf numFmtId="0" fontId="65" fillId="0" borderId="42" xfId="0" applyFont="1" applyBorder="1" applyAlignment="1">
      <alignment horizontal="center"/>
    </xf>
    <xf numFmtId="0" fontId="5" fillId="0" borderId="44" xfId="0" applyFont="1" applyBorder="1" applyAlignment="1">
      <alignment horizontal="left"/>
    </xf>
    <xf numFmtId="0" fontId="66" fillId="0" borderId="44" xfId="0" applyFont="1" applyBorder="1" applyAlignment="1">
      <alignment horizontal="left" vertical="center"/>
    </xf>
    <xf numFmtId="0" fontId="67" fillId="0" borderId="0" xfId="0" applyFont="1"/>
    <xf numFmtId="0" fontId="51" fillId="6" borderId="49" xfId="0" applyFont="1" applyFill="1" applyBorder="1" applyAlignment="1">
      <alignment horizontal="center" vertical="center"/>
    </xf>
    <xf numFmtId="0" fontId="0" fillId="0" borderId="44" xfId="0" applyBorder="1" applyAlignment="1">
      <alignment horizontal="center" vertical="center"/>
    </xf>
    <xf numFmtId="0" fontId="68" fillId="0" borderId="0" xfId="0" applyFont="1" applyAlignment="1">
      <alignment horizontal="center" vertical="top"/>
    </xf>
    <xf numFmtId="0" fontId="14" fillId="0" borderId="44" xfId="0" applyFont="1" applyBorder="1" applyAlignment="1">
      <alignment horizontal="left"/>
    </xf>
    <xf numFmtId="0" fontId="45" fillId="0" borderId="44" xfId="0" applyFont="1" applyBorder="1" applyAlignment="1">
      <alignment horizontal="left"/>
    </xf>
    <xf numFmtId="0" fontId="69" fillId="0" borderId="0" xfId="0" applyFont="1" applyAlignment="1">
      <alignment horizontal="center" vertical="center"/>
    </xf>
    <xf numFmtId="0" fontId="14" fillId="0" borderId="44" xfId="0" applyFont="1" applyBorder="1"/>
    <xf numFmtId="0" fontId="0" fillId="0" borderId="47" xfId="0" applyBorder="1"/>
    <xf numFmtId="0" fontId="0" fillId="0" borderId="50" xfId="0" applyBorder="1"/>
    <xf numFmtId="0" fontId="51" fillId="0" borderId="0" xfId="0" applyFont="1" applyAlignment="1">
      <alignment vertical="center"/>
    </xf>
    <xf numFmtId="0" fontId="11" fillId="4" borderId="0" xfId="0" applyFont="1" applyFill="1" applyAlignment="1">
      <alignment vertical="center"/>
    </xf>
    <xf numFmtId="0" fontId="71" fillId="4" borderId="0" xfId="0" applyFont="1" applyFill="1" applyAlignment="1">
      <alignment vertical="center"/>
    </xf>
    <xf numFmtId="0" fontId="51" fillId="4" borderId="0" xfId="0" applyFont="1" applyFill="1" applyAlignment="1">
      <alignment vertical="center"/>
    </xf>
    <xf numFmtId="0" fontId="13" fillId="0" borderId="0" xfId="0" applyFont="1" applyAlignment="1">
      <alignment horizontal="right"/>
    </xf>
    <xf numFmtId="0" fontId="13" fillId="0" borderId="0" xfId="0" applyFont="1" applyAlignment="1">
      <alignment horizontal="left"/>
    </xf>
    <xf numFmtId="0" fontId="13" fillId="0" borderId="0" xfId="0" applyFont="1" applyAlignment="1">
      <alignment horizontal="center"/>
    </xf>
    <xf numFmtId="0" fontId="51" fillId="0" borderId="55" xfId="0" applyFont="1" applyBorder="1"/>
    <xf numFmtId="0" fontId="51" fillId="0" borderId="56" xfId="0" applyFont="1" applyBorder="1"/>
    <xf numFmtId="0" fontId="51" fillId="0" borderId="57" xfId="0" applyFont="1" applyBorder="1"/>
    <xf numFmtId="0" fontId="51" fillId="0" borderId="58" xfId="0" applyFont="1" applyBorder="1"/>
    <xf numFmtId="0" fontId="13" fillId="0" borderId="59" xfId="0" applyFont="1" applyBorder="1" applyAlignment="1">
      <alignment horizontal="center"/>
    </xf>
    <xf numFmtId="0" fontId="13" fillId="0" borderId="60" xfId="0" applyFont="1" applyBorder="1" applyAlignment="1">
      <alignment horizontal="center"/>
    </xf>
    <xf numFmtId="0" fontId="24" fillId="0" borderId="61" xfId="0" applyFont="1" applyBorder="1"/>
    <xf numFmtId="0" fontId="24" fillId="0" borderId="62" xfId="0" applyFont="1" applyBorder="1"/>
    <xf numFmtId="0" fontId="13" fillId="0" borderId="63" xfId="0" applyFont="1" applyBorder="1" applyAlignment="1">
      <alignment horizontal="center"/>
    </xf>
    <xf numFmtId="0" fontId="13" fillId="0" borderId="64" xfId="0" applyFont="1" applyBorder="1" applyAlignment="1">
      <alignment horizontal="center"/>
    </xf>
    <xf numFmtId="0" fontId="24" fillId="0" borderId="65" xfId="0" applyFont="1" applyBorder="1"/>
    <xf numFmtId="0" fontId="24" fillId="0" borderId="66" xfId="0" applyFont="1" applyBorder="1"/>
    <xf numFmtId="0" fontId="24" fillId="0" borderId="67" xfId="0" applyFont="1" applyBorder="1"/>
    <xf numFmtId="0" fontId="13" fillId="0" borderId="68" xfId="0" applyFont="1" applyBorder="1" applyAlignment="1">
      <alignment horizontal="center"/>
    </xf>
    <xf numFmtId="0" fontId="13" fillId="0" borderId="69" xfId="0" applyFont="1" applyBorder="1" applyAlignment="1">
      <alignment horizontal="center"/>
    </xf>
    <xf numFmtId="0" fontId="24" fillId="10" borderId="70" xfId="0" applyFont="1" applyFill="1" applyBorder="1"/>
    <xf numFmtId="0" fontId="24" fillId="10" borderId="71" xfId="0" applyFont="1" applyFill="1" applyBorder="1"/>
    <xf numFmtId="0" fontId="24" fillId="0" borderId="72" xfId="0" applyFont="1" applyBorder="1"/>
    <xf numFmtId="0" fontId="24" fillId="0" borderId="73" xfId="0" applyFont="1" applyBorder="1"/>
    <xf numFmtId="0" fontId="58" fillId="3" borderId="57" xfId="0" applyFont="1" applyFill="1" applyBorder="1"/>
    <xf numFmtId="0" fontId="58" fillId="3" borderId="75" xfId="0" applyFont="1" applyFill="1" applyBorder="1"/>
    <xf numFmtId="0" fontId="58" fillId="3" borderId="75" xfId="0" applyFont="1" applyFill="1" applyBorder="1" applyAlignment="1">
      <alignment horizontal="left"/>
    </xf>
    <xf numFmtId="0" fontId="58" fillId="3" borderId="50" xfId="0" applyFont="1" applyFill="1" applyBorder="1"/>
    <xf numFmtId="0" fontId="72" fillId="3" borderId="75" xfId="0" applyFont="1" applyFill="1" applyBorder="1" applyAlignment="1">
      <alignment horizontal="center"/>
    </xf>
    <xf numFmtId="0" fontId="58" fillId="3" borderId="76" xfId="0" applyFont="1" applyFill="1" applyBorder="1"/>
    <xf numFmtId="0" fontId="19" fillId="3" borderId="77" xfId="0" applyFont="1" applyFill="1" applyBorder="1"/>
    <xf numFmtId="0" fontId="19" fillId="3" borderId="29" xfId="0" applyFont="1" applyFill="1" applyBorder="1"/>
    <xf numFmtId="0" fontId="19" fillId="3" borderId="30" xfId="0" applyFont="1" applyFill="1" applyBorder="1"/>
    <xf numFmtId="0" fontId="19" fillId="3" borderId="0" xfId="0" applyFont="1" applyFill="1" applyAlignment="1">
      <alignment horizontal="center"/>
    </xf>
    <xf numFmtId="0" fontId="19" fillId="3" borderId="28" xfId="0" applyFont="1" applyFill="1" applyBorder="1" applyAlignment="1">
      <alignment horizontal="center"/>
    </xf>
    <xf numFmtId="0" fontId="19" fillId="3" borderId="78" xfId="0" applyFont="1" applyFill="1" applyBorder="1"/>
    <xf numFmtId="0" fontId="59" fillId="3" borderId="79" xfId="0" applyFont="1" applyFill="1" applyBorder="1" applyAlignment="1">
      <alignment horizontal="center"/>
    </xf>
    <xf numFmtId="0" fontId="59" fillId="3" borderId="80" xfId="0" applyFont="1" applyFill="1" applyBorder="1" applyAlignment="1">
      <alignment horizontal="center"/>
    </xf>
    <xf numFmtId="0" fontId="0" fillId="3" borderId="80" xfId="0" applyFill="1" applyBorder="1"/>
    <xf numFmtId="0" fontId="0" fillId="3" borderId="81" xfId="0" applyFill="1" applyBorder="1" applyAlignment="1">
      <alignment horizontal="center"/>
    </xf>
    <xf numFmtId="0" fontId="0" fillId="3" borderId="81" xfId="0" applyFill="1" applyBorder="1"/>
    <xf numFmtId="0" fontId="0" fillId="3" borderId="82" xfId="0" applyFill="1" applyBorder="1"/>
    <xf numFmtId="0" fontId="59" fillId="3" borderId="83" xfId="0" applyFont="1" applyFill="1" applyBorder="1" applyAlignment="1">
      <alignment horizontal="center"/>
    </xf>
    <xf numFmtId="0" fontId="59" fillId="3" borderId="0" xfId="0" applyFont="1" applyFill="1" applyAlignment="1">
      <alignment horizontal="center"/>
    </xf>
    <xf numFmtId="0" fontId="0" fillId="3" borderId="0" xfId="0" applyFill="1" applyAlignment="1">
      <alignment horizontal="center"/>
    </xf>
    <xf numFmtId="0" fontId="0" fillId="3" borderId="84" xfId="0" applyFill="1" applyBorder="1"/>
    <xf numFmtId="0" fontId="0" fillId="0" borderId="84" xfId="0" applyBorder="1"/>
    <xf numFmtId="0" fontId="0" fillId="3" borderId="85" xfId="0" applyFill="1" applyBorder="1"/>
    <xf numFmtId="0" fontId="59" fillId="3" borderId="86" xfId="0" applyFont="1" applyFill="1" applyBorder="1" applyAlignment="1">
      <alignment horizontal="center"/>
    </xf>
    <xf numFmtId="0" fontId="59" fillId="3" borderId="31" xfId="0" applyFont="1" applyFill="1" applyBorder="1" applyAlignment="1">
      <alignment horizontal="center"/>
    </xf>
    <xf numFmtId="0" fontId="0" fillId="3" borderId="32" xfId="0" applyFill="1" applyBorder="1"/>
    <xf numFmtId="0" fontId="59" fillId="3" borderId="34" xfId="0" applyFont="1" applyFill="1" applyBorder="1" applyAlignment="1">
      <alignment horizontal="center"/>
    </xf>
    <xf numFmtId="0" fontId="0" fillId="3" borderId="35" xfId="0" applyFill="1" applyBorder="1"/>
    <xf numFmtId="0" fontId="59" fillId="3" borderId="87" xfId="0" applyFont="1" applyFill="1" applyBorder="1" applyAlignment="1">
      <alignment horizontal="center"/>
    </xf>
    <xf numFmtId="0" fontId="59" fillId="3" borderId="88" xfId="0" applyFont="1" applyFill="1" applyBorder="1" applyAlignment="1">
      <alignment horizontal="center"/>
    </xf>
    <xf numFmtId="0" fontId="0" fillId="3" borderId="88" xfId="0" applyFill="1" applyBorder="1"/>
    <xf numFmtId="0" fontId="0" fillId="3" borderId="23" xfId="0" applyFill="1" applyBorder="1" applyAlignment="1">
      <alignment horizontal="center"/>
    </xf>
    <xf numFmtId="0" fontId="0" fillId="3" borderId="23" xfId="0" applyFill="1" applyBorder="1"/>
    <xf numFmtId="0" fontId="59" fillId="3" borderId="23" xfId="0" applyFont="1" applyFill="1" applyBorder="1" applyAlignment="1">
      <alignment horizontal="center"/>
    </xf>
    <xf numFmtId="0" fontId="0" fillId="0" borderId="24" xfId="0" applyBorder="1"/>
    <xf numFmtId="0" fontId="74" fillId="0" borderId="92" xfId="0" applyFont="1" applyBorder="1"/>
    <xf numFmtId="0" fontId="74" fillId="0" borderId="93" xfId="0" applyFont="1" applyBorder="1"/>
    <xf numFmtId="0" fontId="74" fillId="0" borderId="49" xfId="0" applyFont="1" applyBorder="1"/>
    <xf numFmtId="0" fontId="27" fillId="0" borderId="49" xfId="0" applyFont="1" applyBorder="1" applyAlignment="1">
      <alignment horizontal="center"/>
    </xf>
    <xf numFmtId="0" fontId="74" fillId="0" borderId="49" xfId="0" applyFont="1" applyBorder="1" applyAlignment="1">
      <alignment horizontal="center"/>
    </xf>
    <xf numFmtId="0" fontId="74" fillId="0" borderId="94" xfId="0" applyFont="1" applyBorder="1"/>
    <xf numFmtId="0" fontId="74" fillId="0" borderId="95" xfId="0" applyFont="1" applyBorder="1"/>
    <xf numFmtId="0" fontId="19" fillId="12" borderId="96" xfId="0" applyFont="1" applyFill="1" applyBorder="1"/>
    <xf numFmtId="0" fontId="19" fillId="12" borderId="81" xfId="0" applyFont="1" applyFill="1" applyBorder="1"/>
    <xf numFmtId="0" fontId="19" fillId="12" borderId="38" xfId="0" applyFont="1" applyFill="1" applyBorder="1"/>
    <xf numFmtId="0" fontId="19" fillId="12" borderId="0" xfId="0" applyFont="1" applyFill="1" applyAlignment="1">
      <alignment horizontal="center"/>
    </xf>
    <xf numFmtId="0" fontId="19" fillId="12" borderId="0" xfId="0" applyFont="1" applyFill="1"/>
    <xf numFmtId="0" fontId="19" fillId="12" borderId="39" xfId="0" applyFont="1" applyFill="1" applyBorder="1" applyAlignment="1">
      <alignment horizontal="center"/>
    </xf>
    <xf numFmtId="0" fontId="19" fillId="12" borderId="97" xfId="0" applyFont="1" applyFill="1" applyBorder="1"/>
    <xf numFmtId="0" fontId="29" fillId="3" borderId="98" xfId="0" applyFont="1" applyFill="1" applyBorder="1" applyAlignment="1">
      <alignment horizontal="center"/>
    </xf>
    <xf numFmtId="0" fontId="29" fillId="3" borderId="99" xfId="0" applyFont="1" applyFill="1" applyBorder="1" applyAlignment="1">
      <alignment horizontal="center"/>
    </xf>
    <xf numFmtId="0" fontId="0" fillId="3" borderId="99" xfId="0" applyFill="1" applyBorder="1"/>
    <xf numFmtId="0" fontId="0" fillId="3" borderId="99" xfId="0" applyFill="1" applyBorder="1" applyAlignment="1">
      <alignment horizontal="center"/>
    </xf>
    <xf numFmtId="0" fontId="0" fillId="0" borderId="100" xfId="0" applyBorder="1"/>
    <xf numFmtId="0" fontId="29" fillId="3" borderId="86" xfId="0" applyFont="1" applyFill="1" applyBorder="1" applyAlignment="1">
      <alignment horizontal="center"/>
    </xf>
    <xf numFmtId="0" fontId="29" fillId="3" borderId="34" xfId="0" applyFont="1" applyFill="1" applyBorder="1" applyAlignment="1">
      <alignment horizontal="center"/>
    </xf>
    <xf numFmtId="0" fontId="0" fillId="3" borderId="34" xfId="0" applyFill="1" applyBorder="1"/>
    <xf numFmtId="0" fontId="0" fillId="3" borderId="34" xfId="0" applyFill="1" applyBorder="1" applyAlignment="1">
      <alignment horizontal="center"/>
    </xf>
    <xf numFmtId="0" fontId="0" fillId="0" borderId="101" xfId="0" applyBorder="1"/>
    <xf numFmtId="0" fontId="29" fillId="3" borderId="87" xfId="0" applyFont="1" applyFill="1" applyBorder="1" applyAlignment="1">
      <alignment horizontal="center"/>
    </xf>
    <xf numFmtId="0" fontId="29" fillId="3" borderId="88" xfId="0" applyFont="1" applyFill="1" applyBorder="1" applyAlignment="1">
      <alignment horizontal="center"/>
    </xf>
    <xf numFmtId="0" fontId="0" fillId="3" borderId="88" xfId="0" applyFill="1" applyBorder="1" applyAlignment="1">
      <alignment horizontal="center"/>
    </xf>
    <xf numFmtId="0" fontId="0" fillId="0" borderId="102" xfId="0" applyBorder="1"/>
    <xf numFmtId="0" fontId="0" fillId="6" borderId="103" xfId="0" applyFill="1" applyBorder="1"/>
    <xf numFmtId="0" fontId="0" fillId="6" borderId="104" xfId="0" applyFill="1" applyBorder="1"/>
    <xf numFmtId="0" fontId="0" fillId="6" borderId="104" xfId="0" applyFill="1" applyBorder="1" applyAlignment="1">
      <alignment horizontal="center"/>
    </xf>
    <xf numFmtId="0" fontId="29" fillId="6" borderId="104" xfId="0" applyFont="1" applyFill="1" applyBorder="1" applyAlignment="1">
      <alignment horizontal="center"/>
    </xf>
    <xf numFmtId="0" fontId="0" fillId="6" borderId="105" xfId="0" applyFill="1" applyBorder="1"/>
    <xf numFmtId="0" fontId="29" fillId="3" borderId="106" xfId="0" applyFont="1" applyFill="1" applyBorder="1" applyAlignment="1">
      <alignment horizontal="center"/>
    </xf>
    <xf numFmtId="0" fontId="29" fillId="3" borderId="31" xfId="0" applyFont="1" applyFill="1" applyBorder="1" applyAlignment="1">
      <alignment horizontal="center"/>
    </xf>
    <xf numFmtId="0" fontId="0" fillId="3" borderId="31" xfId="0" applyFill="1" applyBorder="1"/>
    <xf numFmtId="0" fontId="0" fillId="3" borderId="31" xfId="0" applyFill="1" applyBorder="1" applyAlignment="1">
      <alignment horizontal="center"/>
    </xf>
    <xf numFmtId="0" fontId="0" fillId="0" borderId="107" xfId="0" applyBorder="1"/>
    <xf numFmtId="0" fontId="75" fillId="0" borderId="0" xfId="0" applyFont="1" applyAlignment="1">
      <alignment vertical="center"/>
    </xf>
    <xf numFmtId="0" fontId="49" fillId="0" borderId="0" xfId="0" applyFont="1" applyAlignment="1">
      <alignment horizontal="center"/>
    </xf>
    <xf numFmtId="0" fontId="49" fillId="12" borderId="0" xfId="0" applyFont="1" applyFill="1" applyAlignment="1">
      <alignment horizontal="center"/>
    </xf>
    <xf numFmtId="0" fontId="49" fillId="2" borderId="0" xfId="0" applyFont="1" applyFill="1"/>
    <xf numFmtId="0" fontId="19" fillId="3" borderId="69" xfId="0" applyFont="1" applyFill="1" applyBorder="1"/>
    <xf numFmtId="0" fontId="19" fillId="3" borderId="108" xfId="0" applyFont="1" applyFill="1" applyBorder="1"/>
    <xf numFmtId="0" fontId="19" fillId="3" borderId="68" xfId="0" applyFont="1" applyFill="1" applyBorder="1"/>
    <xf numFmtId="0" fontId="19" fillId="3" borderId="109" xfId="0" applyFont="1" applyFill="1" applyBorder="1"/>
    <xf numFmtId="0" fontId="19" fillId="3" borderId="110" xfId="0" applyFont="1" applyFill="1" applyBorder="1"/>
    <xf numFmtId="0" fontId="19" fillId="3" borderId="111" xfId="0" applyFont="1" applyFill="1" applyBorder="1"/>
    <xf numFmtId="0" fontId="19" fillId="2" borderId="112" xfId="0" applyFont="1" applyFill="1" applyBorder="1" applyAlignment="1">
      <alignment horizontal="right"/>
    </xf>
    <xf numFmtId="0" fontId="36" fillId="14" borderId="0" xfId="0" applyFont="1" applyFill="1"/>
    <xf numFmtId="0" fontId="0" fillId="14" borderId="0" xfId="0" applyFill="1"/>
    <xf numFmtId="0" fontId="49" fillId="0" borderId="0" xfId="0" applyFont="1" applyAlignment="1">
      <alignment horizontal="left"/>
    </xf>
    <xf numFmtId="0" fontId="36" fillId="2" borderId="0" xfId="0" applyFont="1" applyFill="1"/>
    <xf numFmtId="0" fontId="19" fillId="14" borderId="0" xfId="0" applyFont="1" applyFill="1" applyAlignment="1">
      <alignment horizontal="left"/>
    </xf>
    <xf numFmtId="0" fontId="49" fillId="3" borderId="0" xfId="0" applyFont="1" applyFill="1"/>
    <xf numFmtId="0" fontId="19" fillId="5" borderId="0" xfId="0" applyFont="1" applyFill="1" applyAlignment="1">
      <alignment horizontal="center"/>
    </xf>
    <xf numFmtId="0" fontId="49" fillId="6" borderId="0" xfId="0" quotePrefix="1" applyFont="1" applyFill="1" applyAlignment="1">
      <alignment horizontal="left"/>
    </xf>
    <xf numFmtId="0" fontId="19" fillId="3" borderId="114" xfId="0" applyFont="1" applyFill="1" applyBorder="1" applyAlignment="1">
      <alignment horizontal="right"/>
    </xf>
    <xf numFmtId="0" fontId="19" fillId="3" borderId="115" xfId="0" applyFont="1" applyFill="1" applyBorder="1" applyAlignment="1">
      <alignment horizontal="right"/>
    </xf>
    <xf numFmtId="0" fontId="19" fillId="3" borderId="116" xfId="0" applyFont="1" applyFill="1" applyBorder="1" applyAlignment="1">
      <alignment horizontal="right"/>
    </xf>
    <xf numFmtId="0" fontId="49" fillId="6" borderId="0" xfId="0" applyFont="1" applyFill="1" applyAlignment="1">
      <alignment horizontal="left"/>
    </xf>
    <xf numFmtId="0" fontId="19" fillId="3" borderId="117" xfId="0" applyFont="1" applyFill="1" applyBorder="1" applyAlignment="1">
      <alignment horizontal="right"/>
    </xf>
    <xf numFmtId="0" fontId="19" fillId="3" borderId="110" xfId="0" applyFont="1" applyFill="1" applyBorder="1" applyAlignment="1">
      <alignment horizontal="right"/>
    </xf>
    <xf numFmtId="0" fontId="19" fillId="3" borderId="118" xfId="0" applyFont="1" applyFill="1" applyBorder="1" applyAlignment="1">
      <alignment horizontal="right"/>
    </xf>
    <xf numFmtId="0" fontId="19" fillId="3" borderId="119" xfId="0" applyFont="1" applyFill="1" applyBorder="1" applyAlignment="1">
      <alignment horizontal="right"/>
    </xf>
    <xf numFmtId="0" fontId="19" fillId="3" borderId="120" xfId="0" applyFont="1" applyFill="1" applyBorder="1" applyAlignment="1">
      <alignment horizontal="right"/>
    </xf>
    <xf numFmtId="0" fontId="19" fillId="3" borderId="121" xfId="0" applyFont="1" applyFill="1" applyBorder="1" applyAlignment="1">
      <alignment horizontal="right"/>
    </xf>
    <xf numFmtId="0" fontId="77" fillId="3" borderId="0" xfId="0" applyFont="1" applyFill="1"/>
    <xf numFmtId="0" fontId="12" fillId="0" borderId="0" xfId="0" applyFont="1"/>
    <xf numFmtId="0" fontId="23" fillId="0" borderId="0" xfId="0" applyFont="1"/>
    <xf numFmtId="0" fontId="0" fillId="0" borderId="0" xfId="0" applyAlignment="1">
      <alignment horizontal="right" vertical="center"/>
    </xf>
    <xf numFmtId="0" fontId="5" fillId="0" borderId="0" xfId="0" applyFont="1" applyAlignment="1">
      <alignment horizontal="left"/>
    </xf>
    <xf numFmtId="0" fontId="13" fillId="3" borderId="0" xfId="0" applyFont="1" applyFill="1"/>
    <xf numFmtId="0" fontId="49" fillId="3" borderId="0" xfId="0" applyFont="1" applyFill="1" applyAlignment="1">
      <alignment horizontal="left"/>
    </xf>
    <xf numFmtId="0" fontId="13" fillId="2" borderId="0" xfId="0" applyFont="1" applyFill="1" applyAlignment="1">
      <alignment horizontal="center"/>
    </xf>
    <xf numFmtId="0" fontId="49" fillId="3" borderId="0" xfId="0" applyFont="1" applyFill="1" applyAlignment="1">
      <alignment horizontal="right"/>
    </xf>
    <xf numFmtId="0" fontId="13" fillId="3" borderId="0" xfId="0" applyFont="1" applyFill="1" applyAlignment="1">
      <alignment horizontal="left"/>
    </xf>
    <xf numFmtId="44" fontId="19" fillId="3" borderId="114" xfId="0" applyNumberFormat="1" applyFont="1" applyFill="1" applyBorder="1" applyAlignment="1">
      <alignment horizontal="left"/>
    </xf>
    <xf numFmtId="44" fontId="19" fillId="3" borderId="115" xfId="0" applyNumberFormat="1" applyFont="1" applyFill="1" applyBorder="1" applyAlignment="1">
      <alignment horizontal="left"/>
    </xf>
    <xf numFmtId="44" fontId="19" fillId="3" borderId="116" xfId="0" applyNumberFormat="1" applyFont="1" applyFill="1" applyBorder="1" applyAlignment="1">
      <alignment horizontal="left"/>
    </xf>
    <xf numFmtId="44" fontId="19" fillId="3" borderId="0" xfId="0" applyNumberFormat="1" applyFont="1" applyFill="1"/>
    <xf numFmtId="44" fontId="19" fillId="3" borderId="0" xfId="0" applyNumberFormat="1" applyFont="1" applyFill="1" applyAlignment="1">
      <alignment horizontal="left"/>
    </xf>
    <xf numFmtId="44" fontId="49" fillId="3" borderId="0" xfId="0" applyNumberFormat="1" applyFont="1" applyFill="1"/>
    <xf numFmtId="44" fontId="19" fillId="3" borderId="117" xfId="0" applyNumberFormat="1" applyFont="1" applyFill="1" applyBorder="1" applyAlignment="1">
      <alignment horizontal="left"/>
    </xf>
    <xf numFmtId="44" fontId="19" fillId="3" borderId="110" xfId="0" applyNumberFormat="1" applyFont="1" applyFill="1" applyBorder="1" applyAlignment="1">
      <alignment horizontal="left"/>
    </xf>
    <xf numFmtId="44" fontId="19" fillId="3" borderId="118" xfId="0" applyNumberFormat="1" applyFont="1" applyFill="1" applyBorder="1" applyAlignment="1">
      <alignment horizontal="left"/>
    </xf>
    <xf numFmtId="0" fontId="20" fillId="0" borderId="0" xfId="0" applyFont="1" applyAlignment="1">
      <alignment horizontal="center"/>
    </xf>
    <xf numFmtId="44" fontId="20" fillId="3" borderId="0" xfId="0" applyNumberFormat="1" applyFont="1" applyFill="1" applyAlignment="1">
      <alignment horizontal="center"/>
    </xf>
    <xf numFmtId="44" fontId="49" fillId="2" borderId="0" xfId="0" applyNumberFormat="1" applyFont="1" applyFill="1"/>
    <xf numFmtId="44" fontId="49" fillId="5" borderId="0" xfId="0" applyNumberFormat="1" applyFont="1" applyFill="1"/>
    <xf numFmtId="44" fontId="77" fillId="3" borderId="0" xfId="0" applyNumberFormat="1" applyFont="1" applyFill="1" applyAlignment="1">
      <alignment horizontal="left"/>
    </xf>
    <xf numFmtId="44" fontId="77" fillId="3" borderId="0" xfId="0" applyNumberFormat="1" applyFont="1" applyFill="1"/>
    <xf numFmtId="44" fontId="78" fillId="3" borderId="0" xfId="0" applyNumberFormat="1" applyFont="1" applyFill="1" applyAlignment="1">
      <alignment horizontal="left"/>
    </xf>
    <xf numFmtId="44" fontId="19" fillId="3" borderId="0" xfId="0" applyNumberFormat="1" applyFont="1" applyFill="1" applyAlignment="1">
      <alignment horizontal="center"/>
    </xf>
    <xf numFmtId="44" fontId="49" fillId="3" borderId="0" xfId="0" applyNumberFormat="1" applyFont="1" applyFill="1" applyAlignment="1">
      <alignment horizontal="left"/>
    </xf>
    <xf numFmtId="44" fontId="49" fillId="3" borderId="0" xfId="0" applyNumberFormat="1" applyFont="1" applyFill="1" applyAlignment="1">
      <alignment horizontal="center"/>
    </xf>
    <xf numFmtId="44" fontId="49" fillId="5" borderId="0" xfId="0" applyNumberFormat="1" applyFont="1" applyFill="1" applyAlignment="1">
      <alignment horizontal="left"/>
    </xf>
    <xf numFmtId="44" fontId="49" fillId="2" borderId="0" xfId="0" applyNumberFormat="1" applyFont="1" applyFill="1" applyAlignment="1">
      <alignment horizontal="left"/>
    </xf>
    <xf numFmtId="0" fontId="0" fillId="3" borderId="122" xfId="0" applyFill="1" applyBorder="1"/>
    <xf numFmtId="0" fontId="80" fillId="3" borderId="122" xfId="0" applyFont="1" applyFill="1" applyBorder="1" applyAlignment="1">
      <alignment horizontal="center"/>
    </xf>
    <xf numFmtId="0" fontId="0" fillId="3" borderId="122" xfId="0" applyFill="1" applyBorder="1" applyAlignment="1">
      <alignment horizontal="left"/>
    </xf>
    <xf numFmtId="0" fontId="81" fillId="0" borderId="0" xfId="0" applyFont="1" applyAlignment="1">
      <alignment vertical="center"/>
    </xf>
    <xf numFmtId="0" fontId="49" fillId="3" borderId="0" xfId="0" applyFont="1" applyFill="1" applyAlignment="1">
      <alignment horizontal="center"/>
    </xf>
    <xf numFmtId="43" fontId="49" fillId="2" borderId="0" xfId="0" applyNumberFormat="1" applyFont="1" applyFill="1"/>
    <xf numFmtId="43" fontId="49" fillId="5" borderId="0" xfId="0" applyNumberFormat="1" applyFont="1" applyFill="1"/>
    <xf numFmtId="0" fontId="77" fillId="3" borderId="0" xfId="0" applyFont="1" applyFill="1" applyAlignment="1">
      <alignment horizontal="right"/>
    </xf>
    <xf numFmtId="44" fontId="49" fillId="5" borderId="112" xfId="0" applyNumberFormat="1" applyFont="1" applyFill="1" applyBorder="1" applyAlignment="1">
      <alignment horizontal="left"/>
    </xf>
    <xf numFmtId="0" fontId="11" fillId="15" borderId="0" xfId="0" applyFont="1" applyFill="1"/>
    <xf numFmtId="0" fontId="71" fillId="15" borderId="0" xfId="0" applyFont="1" applyFill="1"/>
    <xf numFmtId="0" fontId="82" fillId="0" borderId="53" xfId="0" applyFont="1" applyBorder="1"/>
    <xf numFmtId="0" fontId="83" fillId="6" borderId="58" xfId="0" applyFont="1" applyFill="1" applyBorder="1"/>
    <xf numFmtId="0" fontId="82" fillId="6" borderId="123" xfId="0" applyFont="1" applyFill="1" applyBorder="1"/>
    <xf numFmtId="0" fontId="83" fillId="6" borderId="123" xfId="0" applyFont="1" applyFill="1" applyBorder="1"/>
    <xf numFmtId="0" fontId="82" fillId="6" borderId="124" xfId="0" applyFont="1" applyFill="1" applyBorder="1"/>
    <xf numFmtId="0" fontId="82" fillId="0" borderId="0" xfId="0" applyFont="1"/>
    <xf numFmtId="0" fontId="19" fillId="0" borderId="53" xfId="0" applyFont="1" applyBorder="1"/>
    <xf numFmtId="0" fontId="20" fillId="0" borderId="125" xfId="0" applyFont="1" applyBorder="1"/>
    <xf numFmtId="0" fontId="20" fillId="0" borderId="126" xfId="0" applyFont="1" applyBorder="1"/>
    <xf numFmtId="0" fontId="19" fillId="0" borderId="125" xfId="0" applyFont="1" applyBorder="1"/>
    <xf numFmtId="0" fontId="20" fillId="0" borderId="127" xfId="0" applyFont="1" applyBorder="1"/>
    <xf numFmtId="0" fontId="19" fillId="5" borderId="128" xfId="0" applyFont="1" applyFill="1" applyBorder="1"/>
    <xf numFmtId="0" fontId="60" fillId="0" borderId="0" xfId="0" applyFont="1"/>
    <xf numFmtId="44" fontId="19" fillId="16" borderId="0" xfId="3" applyFont="1" applyFill="1"/>
    <xf numFmtId="0" fontId="85" fillId="0" borderId="0" xfId="0" applyFont="1"/>
    <xf numFmtId="0" fontId="86" fillId="0" borderId="0" xfId="0" applyFont="1"/>
    <xf numFmtId="0" fontId="83" fillId="6" borderId="129" xfId="0" applyFont="1" applyFill="1" applyBorder="1"/>
    <xf numFmtId="0" fontId="13" fillId="0" borderId="130" xfId="0" applyFont="1" applyBorder="1"/>
    <xf numFmtId="0" fontId="13" fillId="0" borderId="125" xfId="0" applyFont="1" applyBorder="1"/>
    <xf numFmtId="0" fontId="13" fillId="0" borderId="126" xfId="0" applyFont="1" applyBorder="1"/>
    <xf numFmtId="0" fontId="84" fillId="0" borderId="130" xfId="0" applyFont="1" applyBorder="1"/>
    <xf numFmtId="0" fontId="19" fillId="0" borderId="130" xfId="0" applyFont="1" applyBorder="1"/>
    <xf numFmtId="0" fontId="84" fillId="0" borderId="131" xfId="0" applyFont="1" applyBorder="1"/>
    <xf numFmtId="0" fontId="87" fillId="0" borderId="0" xfId="0" applyFont="1"/>
    <xf numFmtId="172" fontId="87" fillId="0" borderId="0" xfId="0" applyNumberFormat="1" applyFont="1"/>
    <xf numFmtId="0" fontId="19" fillId="16" borderId="0" xfId="0" quotePrefix="1" applyFont="1" applyFill="1"/>
    <xf numFmtId="0" fontId="15" fillId="0" borderId="0" xfId="0" applyFont="1"/>
    <xf numFmtId="0" fontId="78" fillId="0" borderId="0" xfId="0" applyFont="1"/>
    <xf numFmtId="0" fontId="88" fillId="0" borderId="0" xfId="0" applyFont="1"/>
    <xf numFmtId="0" fontId="59" fillId="0" borderId="0" xfId="0" applyFont="1" applyAlignment="1">
      <alignment horizontal="right"/>
    </xf>
    <xf numFmtId="174" fontId="59" fillId="12" borderId="0" xfId="0" applyNumberFormat="1" applyFont="1" applyFill="1" applyProtection="1">
      <protection locked="0"/>
    </xf>
    <xf numFmtId="0" fontId="35" fillId="0" borderId="0" xfId="0" applyFont="1"/>
    <xf numFmtId="2" fontId="85" fillId="0" borderId="49" xfId="0" applyNumberFormat="1" applyFont="1" applyBorder="1" applyAlignment="1">
      <alignment horizontal="center"/>
    </xf>
    <xf numFmtId="1" fontId="13" fillId="0" borderId="34" xfId="0" applyNumberFormat="1" applyFont="1" applyBorder="1" applyAlignment="1" applyProtection="1">
      <alignment horizontal="center"/>
      <protection locked="0"/>
    </xf>
    <xf numFmtId="2" fontId="13" fillId="0" borderId="34" xfId="0" applyNumberFormat="1" applyFont="1" applyBorder="1" applyAlignment="1">
      <alignment horizontal="center"/>
    </xf>
    <xf numFmtId="2" fontId="13" fillId="10" borderId="132" xfId="0" applyNumberFormat="1" applyFont="1" applyFill="1" applyBorder="1" applyAlignment="1">
      <alignment horizontal="center"/>
    </xf>
    <xf numFmtId="1" fontId="13" fillId="0" borderId="34" xfId="0" applyNumberFormat="1" applyFont="1" applyBorder="1" applyAlignment="1">
      <alignment horizontal="center"/>
    </xf>
    <xf numFmtId="4" fontId="14" fillId="18" borderId="133" xfId="8" applyNumberFormat="1" applyFont="1" applyFill="1" applyBorder="1" applyAlignment="1">
      <alignment horizontal="center"/>
    </xf>
    <xf numFmtId="174" fontId="13" fillId="5" borderId="0" xfId="0" applyNumberFormat="1" applyFont="1" applyFill="1" applyProtection="1">
      <protection locked="0"/>
    </xf>
    <xf numFmtId="0" fontId="84" fillId="0" borderId="0" xfId="0" applyFont="1"/>
    <xf numFmtId="0" fontId="13" fillId="0" borderId="134" xfId="0" applyFont="1" applyBorder="1"/>
    <xf numFmtId="165" fontId="13" fillId="0" borderId="134" xfId="0" applyNumberFormat="1" applyFont="1" applyBorder="1"/>
    <xf numFmtId="0" fontId="59" fillId="0" borderId="135" xfId="0" applyFont="1" applyBorder="1"/>
    <xf numFmtId="0" fontId="59" fillId="0" borderId="136" xfId="0" applyFont="1" applyBorder="1" applyAlignment="1">
      <alignment horizontal="center"/>
    </xf>
    <xf numFmtId="0" fontId="59" fillId="10" borderId="136" xfId="0" applyFont="1" applyFill="1" applyBorder="1" applyAlignment="1">
      <alignment horizontal="center"/>
    </xf>
    <xf numFmtId="9" fontId="59" fillId="12" borderId="136" xfId="0" applyNumberFormat="1" applyFont="1" applyFill="1" applyBorder="1" applyAlignment="1">
      <alignment horizontal="center"/>
    </xf>
    <xf numFmtId="0" fontId="59" fillId="17" borderId="136" xfId="0" applyFont="1" applyFill="1" applyBorder="1" applyAlignment="1">
      <alignment horizontal="center"/>
    </xf>
    <xf numFmtId="0" fontId="59" fillId="3" borderId="137" xfId="0" applyFont="1" applyFill="1" applyBorder="1" applyAlignment="1">
      <alignment horizontal="center"/>
    </xf>
    <xf numFmtId="0" fontId="90" fillId="0" borderId="138" xfId="0" applyFont="1" applyBorder="1"/>
    <xf numFmtId="0" fontId="91" fillId="0" borderId="0" xfId="0" applyFont="1"/>
    <xf numFmtId="0" fontId="0" fillId="0" borderId="143" xfId="0" applyBorder="1" applyAlignment="1">
      <alignment horizontal="center"/>
    </xf>
    <xf numFmtId="0" fontId="0" fillId="0" borderId="144" xfId="0" applyBorder="1" applyAlignment="1">
      <alignment horizontal="center"/>
    </xf>
    <xf numFmtId="0" fontId="94" fillId="0" borderId="144" xfId="0" applyFont="1" applyBorder="1" applyAlignment="1">
      <alignment horizontal="center"/>
    </xf>
    <xf numFmtId="0" fontId="94" fillId="0" borderId="145" xfId="0" applyFont="1" applyBorder="1" applyAlignment="1">
      <alignment horizontal="center"/>
    </xf>
    <xf numFmtId="175" fontId="0" fillId="0" borderId="146" xfId="0" applyNumberFormat="1" applyBorder="1"/>
    <xf numFmtId="175" fontId="0" fillId="0" borderId="147" xfId="0" applyNumberFormat="1" applyBorder="1"/>
    <xf numFmtId="175" fontId="0" fillId="0" borderId="148" xfId="0" applyNumberFormat="1" applyBorder="1"/>
    <xf numFmtId="175" fontId="0" fillId="0" borderId="35" xfId="0" applyNumberFormat="1" applyBorder="1"/>
    <xf numFmtId="175" fontId="0" fillId="0" borderId="149" xfId="0" applyNumberFormat="1" applyBorder="1"/>
    <xf numFmtId="175" fontId="0" fillId="0" borderId="33" xfId="0" applyNumberFormat="1" applyBorder="1"/>
    <xf numFmtId="175" fontId="0" fillId="0" borderId="150" xfId="0" applyNumberFormat="1" applyBorder="1"/>
    <xf numFmtId="175" fontId="0" fillId="0" borderId="151" xfId="0" applyNumberFormat="1" applyBorder="1"/>
    <xf numFmtId="175" fontId="0" fillId="0" borderId="152" xfId="0" applyNumberFormat="1" applyBorder="1"/>
    <xf numFmtId="175" fontId="95" fillId="6" borderId="0" xfId="0" applyNumberFormat="1" applyFont="1" applyFill="1"/>
    <xf numFmtId="175" fontId="0" fillId="0" borderId="0" xfId="0" applyNumberFormat="1"/>
    <xf numFmtId="0" fontId="94" fillId="0" borderId="143" xfId="0" applyFont="1" applyBorder="1" applyAlignment="1">
      <alignment horizontal="center"/>
    </xf>
    <xf numFmtId="175" fontId="13" fillId="0" borderId="0" xfId="0" applyNumberFormat="1" applyFont="1"/>
    <xf numFmtId="0" fontId="0" fillId="0" borderId="0" xfId="0" applyAlignment="1">
      <alignment horizontal="right"/>
    </xf>
    <xf numFmtId="175" fontId="76" fillId="12" borderId="0" xfId="0" applyNumberFormat="1" applyFont="1" applyFill="1"/>
    <xf numFmtId="0" fontId="0" fillId="0" borderId="42" xfId="0" applyBorder="1"/>
    <xf numFmtId="175" fontId="0" fillId="10" borderId="0" xfId="0" applyNumberFormat="1" applyFill="1"/>
    <xf numFmtId="0" fontId="0" fillId="10" borderId="42" xfId="0" applyFill="1" applyBorder="1"/>
    <xf numFmtId="0" fontId="0" fillId="0" borderId="122" xfId="0" applyBorder="1"/>
    <xf numFmtId="0" fontId="0" fillId="0" borderId="122" xfId="0" applyBorder="1" applyAlignment="1">
      <alignment horizontal="center"/>
    </xf>
    <xf numFmtId="175" fontId="0" fillId="0" borderId="122" xfId="0" applyNumberFormat="1" applyBorder="1"/>
    <xf numFmtId="0" fontId="95" fillId="0" borderId="144" xfId="0" applyFont="1" applyBorder="1" applyAlignment="1">
      <alignment horizontal="center"/>
    </xf>
    <xf numFmtId="0" fontId="95" fillId="0" borderId="145" xfId="0" applyFont="1" applyBorder="1" applyAlignment="1">
      <alignment horizontal="center"/>
    </xf>
    <xf numFmtId="175" fontId="29" fillId="6" borderId="0" xfId="0" applyNumberFormat="1" applyFont="1" applyFill="1"/>
    <xf numFmtId="0" fontId="99" fillId="0" borderId="0" xfId="0" applyFont="1"/>
    <xf numFmtId="0" fontId="72" fillId="3" borderId="0" xfId="0" applyFont="1" applyFill="1"/>
    <xf numFmtId="0" fontId="61" fillId="0" borderId="0" xfId="0" applyFont="1" applyAlignment="1">
      <alignment horizontal="center"/>
    </xf>
    <xf numFmtId="0" fontId="100" fillId="0" borderId="0" xfId="0" applyFont="1"/>
    <xf numFmtId="175" fontId="59" fillId="10" borderId="0" xfId="0" applyNumberFormat="1" applyFont="1" applyFill="1"/>
    <xf numFmtId="175" fontId="59" fillId="5" borderId="0" xfId="0" applyNumberFormat="1" applyFont="1" applyFill="1"/>
    <xf numFmtId="0" fontId="66" fillId="0" borderId="0" xfId="0" applyFont="1"/>
    <xf numFmtId="169" fontId="59" fillId="10" borderId="0" xfId="9" applyFont="1" applyFill="1"/>
    <xf numFmtId="175" fontId="59" fillId="0" borderId="0" xfId="0" applyNumberFormat="1" applyFont="1"/>
    <xf numFmtId="175" fontId="101" fillId="0" borderId="0" xfId="0" applyNumberFormat="1" applyFont="1"/>
    <xf numFmtId="169" fontId="66" fillId="0" borderId="0" xfId="9" applyFont="1" applyAlignment="1">
      <alignment horizontal="center"/>
    </xf>
    <xf numFmtId="0" fontId="72" fillId="3" borderId="0" xfId="0" applyFont="1" applyFill="1" applyAlignment="1">
      <alignment horizontal="left"/>
    </xf>
    <xf numFmtId="0" fontId="72" fillId="3" borderId="155" xfId="0" applyFont="1" applyFill="1" applyBorder="1" applyAlignment="1">
      <alignment horizontal="center"/>
    </xf>
    <xf numFmtId="0" fontId="0" fillId="0" borderId="143" xfId="0" applyBorder="1" applyAlignment="1">
      <alignment horizontal="center" textRotation="45"/>
    </xf>
    <xf numFmtId="0" fontId="0" fillId="0" borderId="144" xfId="0" applyBorder="1" applyAlignment="1">
      <alignment horizontal="center" textRotation="45"/>
    </xf>
    <xf numFmtId="0" fontId="61" fillId="0" borderId="144" xfId="0" applyFont="1" applyBorder="1" applyAlignment="1">
      <alignment horizontal="center" textRotation="45"/>
    </xf>
    <xf numFmtId="0" fontId="61" fillId="0" borderId="145" xfId="0" applyFont="1" applyBorder="1" applyAlignment="1">
      <alignment horizontal="center" textRotation="45"/>
    </xf>
    <xf numFmtId="175" fontId="0" fillId="0" borderId="156" xfId="0" applyNumberFormat="1" applyBorder="1"/>
    <xf numFmtId="175" fontId="0" fillId="0" borderId="157" xfId="0" applyNumberFormat="1" applyBorder="1"/>
    <xf numFmtId="175" fontId="61" fillId="0" borderId="157" xfId="0" applyNumberFormat="1" applyFont="1" applyBorder="1"/>
    <xf numFmtId="175" fontId="61" fillId="0" borderId="158" xfId="0" applyNumberFormat="1" applyFont="1" applyBorder="1"/>
    <xf numFmtId="175" fontId="0" fillId="0" borderId="159" xfId="0" applyNumberFormat="1" applyBorder="1"/>
    <xf numFmtId="175" fontId="0" fillId="0" borderId="160" xfId="0" applyNumberFormat="1" applyBorder="1"/>
    <xf numFmtId="175" fontId="61" fillId="0" borderId="160" xfId="0" applyNumberFormat="1" applyFont="1" applyBorder="1"/>
    <xf numFmtId="175" fontId="61" fillId="0" borderId="161" xfId="0" applyNumberFormat="1" applyFont="1" applyBorder="1"/>
    <xf numFmtId="175" fontId="0" fillId="0" borderId="162" xfId="0" applyNumberFormat="1" applyBorder="1"/>
    <xf numFmtId="175" fontId="0" fillId="0" borderId="163" xfId="0" applyNumberFormat="1" applyBorder="1"/>
    <xf numFmtId="175" fontId="61" fillId="0" borderId="163" xfId="0" applyNumberFormat="1" applyFont="1" applyBorder="1"/>
    <xf numFmtId="175" fontId="61" fillId="0" borderId="164" xfId="0" applyNumberFormat="1" applyFont="1" applyBorder="1"/>
    <xf numFmtId="175" fontId="0" fillId="5" borderId="0" xfId="0" applyNumberFormat="1" applyFill="1"/>
    <xf numFmtId="175" fontId="66" fillId="0" borderId="0" xfId="0" applyNumberFormat="1" applyFont="1"/>
    <xf numFmtId="0" fontId="66" fillId="0" borderId="0" xfId="0" applyFont="1" applyAlignment="1">
      <alignment horizontal="center" vertical="center"/>
    </xf>
    <xf numFmtId="169" fontId="66" fillId="0" borderId="0" xfId="9" applyFont="1"/>
    <xf numFmtId="0" fontId="59" fillId="0" borderId="0" xfId="0" applyFont="1" applyAlignment="1">
      <alignment horizontal="center" vertical="center"/>
    </xf>
    <xf numFmtId="0" fontId="102" fillId="3" borderId="165" xfId="0" applyFont="1" applyFill="1" applyBorder="1"/>
    <xf numFmtId="0" fontId="0" fillId="3" borderId="166" xfId="0" applyFill="1" applyBorder="1"/>
    <xf numFmtId="0" fontId="102" fillId="3" borderId="166" xfId="0" applyFont="1" applyFill="1" applyBorder="1"/>
    <xf numFmtId="0" fontId="102" fillId="3" borderId="166" xfId="0" applyFont="1" applyFill="1" applyBorder="1" applyAlignment="1">
      <alignment horizontal="center"/>
    </xf>
    <xf numFmtId="0" fontId="102" fillId="3" borderId="167" xfId="0" applyFont="1" applyFill="1" applyBorder="1" applyAlignment="1">
      <alignment horizontal="right"/>
    </xf>
    <xf numFmtId="0" fontId="13" fillId="0" borderId="0" xfId="0" applyFont="1" applyAlignment="1">
      <alignment horizontal="center" vertical="center"/>
    </xf>
    <xf numFmtId="0" fontId="13" fillId="0" borderId="168" xfId="0" applyFont="1" applyBorder="1"/>
    <xf numFmtId="0" fontId="0" fillId="3" borderId="83" xfId="0" applyFill="1" applyBorder="1"/>
    <xf numFmtId="0" fontId="0" fillId="3" borderId="149" xfId="0" applyFill="1" applyBorder="1" applyAlignment="1">
      <alignment wrapText="1"/>
    </xf>
    <xf numFmtId="0" fontId="0" fillId="3" borderId="149" xfId="0" applyFill="1" applyBorder="1"/>
    <xf numFmtId="0" fontId="103" fillId="3" borderId="84" xfId="0" applyFont="1" applyFill="1" applyBorder="1"/>
    <xf numFmtId="1" fontId="0" fillId="3" borderId="34" xfId="0" applyNumberFormat="1" applyFill="1" applyBorder="1"/>
    <xf numFmtId="0" fontId="29" fillId="3" borderId="101" xfId="0" applyFont="1" applyFill="1" applyBorder="1" applyAlignment="1">
      <alignment horizontal="center"/>
    </xf>
    <xf numFmtId="9" fontId="0" fillId="3" borderId="34" xfId="0" applyNumberFormat="1" applyFill="1" applyBorder="1"/>
    <xf numFmtId="174" fontId="29" fillId="3" borderId="101" xfId="0" applyNumberFormat="1" applyFont="1" applyFill="1" applyBorder="1" applyAlignment="1">
      <alignment horizontal="center"/>
    </xf>
    <xf numFmtId="0" fontId="0" fillId="6" borderId="34" xfId="0" applyFill="1" applyBorder="1" applyAlignment="1">
      <alignment horizontal="center"/>
    </xf>
    <xf numFmtId="0" fontId="0" fillId="0" borderId="149" xfId="0" applyBorder="1" applyAlignment="1">
      <alignment horizontal="center"/>
    </xf>
    <xf numFmtId="0" fontId="29" fillId="6" borderId="101" xfId="0" applyFont="1" applyFill="1" applyBorder="1" applyAlignment="1">
      <alignment horizontal="center"/>
    </xf>
    <xf numFmtId="0" fontId="0" fillId="0" borderId="34" xfId="0" applyBorder="1"/>
    <xf numFmtId="0" fontId="29" fillId="0" borderId="101" xfId="0" applyFont="1" applyBorder="1" applyAlignment="1">
      <alignment horizontal="center"/>
    </xf>
    <xf numFmtId="0" fontId="0" fillId="3" borderId="169" xfId="0" applyFill="1" applyBorder="1"/>
    <xf numFmtId="0" fontId="0" fillId="3" borderId="170" xfId="0" applyFill="1" applyBorder="1"/>
    <xf numFmtId="177" fontId="0" fillId="19" borderId="88" xfId="0" applyNumberFormat="1" applyFill="1" applyBorder="1" applyAlignment="1">
      <alignment horizontal="center"/>
    </xf>
    <xf numFmtId="0" fontId="0" fillId="0" borderId="170" xfId="0" applyBorder="1" applyAlignment="1">
      <alignment horizontal="center"/>
    </xf>
    <xf numFmtId="176" fontId="29" fillId="19" borderId="102" xfId="0" applyNumberFormat="1" applyFont="1" applyFill="1" applyBorder="1" applyAlignment="1">
      <alignment horizontal="center"/>
    </xf>
    <xf numFmtId="0" fontId="13" fillId="0" borderId="138" xfId="0" applyFont="1" applyBorder="1"/>
    <xf numFmtId="0" fontId="13" fillId="3" borderId="125" xfId="0" applyFont="1" applyFill="1" applyBorder="1" applyAlignment="1">
      <alignment wrapText="1"/>
    </xf>
    <xf numFmtId="0" fontId="13" fillId="0" borderId="138" xfId="0" applyFont="1" applyBorder="1" applyAlignment="1">
      <alignment horizontal="center"/>
    </xf>
    <xf numFmtId="0" fontId="13" fillId="3" borderId="34" xfId="0" applyFont="1" applyFill="1" applyBorder="1"/>
    <xf numFmtId="0" fontId="13" fillId="6" borderId="149" xfId="0" applyFont="1" applyFill="1" applyBorder="1" applyAlignment="1">
      <alignment horizontal="center"/>
    </xf>
    <xf numFmtId="0" fontId="13" fillId="3" borderId="33" xfId="0" applyFont="1" applyFill="1" applyBorder="1" applyAlignment="1">
      <alignment horizontal="center"/>
    </xf>
    <xf numFmtId="0" fontId="13" fillId="3" borderId="138" xfId="0" applyFont="1" applyFill="1" applyBorder="1"/>
    <xf numFmtId="0" fontId="13" fillId="6" borderId="171" xfId="0" applyFont="1" applyFill="1" applyBorder="1" applyAlignment="1">
      <alignment horizontal="center"/>
    </xf>
    <xf numFmtId="0" fontId="13" fillId="3" borderId="172" xfId="0" applyFont="1" applyFill="1" applyBorder="1" applyAlignment="1">
      <alignment horizontal="center"/>
    </xf>
    <xf numFmtId="0" fontId="104" fillId="0" borderId="0" xfId="0" applyFont="1" applyAlignment="1">
      <alignment horizontal="center"/>
    </xf>
    <xf numFmtId="0" fontId="13" fillId="6" borderId="34" xfId="0" applyFont="1" applyFill="1" applyBorder="1" applyAlignment="1">
      <alignment horizontal="center"/>
    </xf>
    <xf numFmtId="0" fontId="13" fillId="3" borderId="0" xfId="0" applyFont="1" applyFill="1" applyAlignment="1">
      <alignment horizontal="center"/>
    </xf>
    <xf numFmtId="0" fontId="105" fillId="0" borderId="0" xfId="0" applyFont="1" applyAlignment="1">
      <alignment horizontal="center"/>
    </xf>
    <xf numFmtId="0" fontId="13" fillId="0" borderId="173" xfId="0" applyFont="1" applyBorder="1" applyAlignment="1">
      <alignment horizontal="center"/>
    </xf>
    <xf numFmtId="172" fontId="19" fillId="0" borderId="39" xfId="0" applyNumberFormat="1" applyFont="1" applyBorder="1" applyAlignment="1">
      <alignment horizontal="left"/>
    </xf>
    <xf numFmtId="0" fontId="13" fillId="0" borderId="176" xfId="0" applyFont="1" applyBorder="1" applyAlignment="1">
      <alignment horizontal="center"/>
    </xf>
    <xf numFmtId="0" fontId="13" fillId="0" borderId="177" xfId="0" applyFont="1" applyBorder="1" applyAlignment="1">
      <alignment horizontal="center"/>
    </xf>
    <xf numFmtId="0" fontId="13" fillId="0" borderId="178" xfId="0" applyFont="1" applyBorder="1" applyAlignment="1">
      <alignment horizontal="center"/>
    </xf>
    <xf numFmtId="0" fontId="20" fillId="6" borderId="138" xfId="0" applyFont="1" applyFill="1" applyBorder="1" applyAlignment="1">
      <alignment horizontal="center"/>
    </xf>
    <xf numFmtId="7" fontId="20" fillId="6" borderId="49" xfId="0" applyNumberFormat="1" applyFont="1" applyFill="1" applyBorder="1"/>
    <xf numFmtId="0" fontId="0" fillId="0" borderId="38" xfId="0" applyBorder="1" applyAlignment="1">
      <alignment horizontal="right" vertical="center"/>
    </xf>
    <xf numFmtId="0" fontId="0" fillId="0" borderId="39" xfId="0" applyBorder="1"/>
    <xf numFmtId="0" fontId="0" fillId="0" borderId="93" xfId="0" applyBorder="1" applyAlignment="1">
      <alignment horizontal="right" vertical="center"/>
    </xf>
    <xf numFmtId="0" fontId="0" fillId="0" borderId="49" xfId="0" applyBorder="1"/>
    <xf numFmtId="0" fontId="0" fillId="0" borderId="94" xfId="0" applyBorder="1"/>
    <xf numFmtId="0" fontId="107" fillId="4" borderId="0" xfId="0" applyFont="1" applyFill="1"/>
    <xf numFmtId="0" fontId="108" fillId="4" borderId="0" xfId="0" applyFont="1" applyFill="1"/>
    <xf numFmtId="0" fontId="109" fillId="4" borderId="0" xfId="0" applyFont="1" applyFill="1"/>
    <xf numFmtId="0" fontId="110" fillId="0" borderId="0" xfId="0" applyFont="1"/>
    <xf numFmtId="0" fontId="113" fillId="3" borderId="0" xfId="0" applyFont="1" applyFill="1"/>
    <xf numFmtId="0" fontId="114" fillId="0" borderId="0" xfId="0" applyFont="1" applyAlignment="1">
      <alignment horizontal="center"/>
    </xf>
    <xf numFmtId="0" fontId="114" fillId="0" borderId="0" xfId="0" applyFont="1"/>
    <xf numFmtId="0" fontId="115" fillId="0" borderId="0" xfId="0" applyFont="1"/>
    <xf numFmtId="0" fontId="116" fillId="0" borderId="0" xfId="0" applyFont="1"/>
    <xf numFmtId="0" fontId="118" fillId="0" borderId="0" xfId="10" applyFont="1" applyAlignment="1">
      <alignment vertical="top"/>
    </xf>
    <xf numFmtId="0" fontId="118" fillId="19" borderId="180" xfId="10" applyFont="1" applyFill="1" applyBorder="1" applyAlignment="1" applyProtection="1">
      <alignment vertical="top"/>
      <protection locked="0"/>
    </xf>
    <xf numFmtId="0" fontId="118" fillId="9" borderId="180" xfId="10" applyFont="1" applyFill="1" applyBorder="1" applyAlignment="1" applyProtection="1">
      <alignment vertical="top"/>
      <protection locked="0"/>
    </xf>
    <xf numFmtId="0" fontId="118" fillId="17" borderId="180" xfId="10" applyFont="1" applyFill="1" applyBorder="1" applyAlignment="1" applyProtection="1">
      <alignment vertical="top"/>
      <protection locked="0"/>
    </xf>
    <xf numFmtId="0" fontId="10" fillId="0" borderId="0" xfId="10" applyFont="1" applyAlignment="1">
      <alignment vertical="top"/>
    </xf>
    <xf numFmtId="0" fontId="119" fillId="0" borderId="0" xfId="10" applyFont="1" applyAlignment="1">
      <alignment vertical="top"/>
    </xf>
    <xf numFmtId="0" fontId="120" fillId="0" borderId="0" xfId="10" applyFont="1" applyAlignment="1">
      <alignment vertical="top"/>
    </xf>
    <xf numFmtId="0" fontId="121" fillId="0" borderId="0" xfId="10" applyFont="1" applyAlignment="1">
      <alignment vertical="top"/>
    </xf>
    <xf numFmtId="0" fontId="118" fillId="0" borderId="0" xfId="10" applyFont="1" applyAlignment="1">
      <alignment vertical="center"/>
    </xf>
    <xf numFmtId="0" fontId="120" fillId="0" borderId="0" xfId="10" applyFont="1" applyAlignment="1">
      <alignment horizontal="left" vertical="top"/>
    </xf>
    <xf numFmtId="0" fontId="34" fillId="0" borderId="0" xfId="12" applyAlignment="1">
      <alignment vertical="center"/>
    </xf>
    <xf numFmtId="0" fontId="11" fillId="15" borderId="0" xfId="12" applyFont="1" applyFill="1" applyAlignment="1">
      <alignment vertical="center"/>
    </xf>
    <xf numFmtId="0" fontId="71" fillId="15" borderId="0" xfId="12" applyFont="1" applyFill="1" applyAlignment="1">
      <alignment vertical="center"/>
    </xf>
    <xf numFmtId="0" fontId="29" fillId="0" borderId="0" xfId="13" applyAlignment="1">
      <alignment vertical="center"/>
    </xf>
    <xf numFmtId="0" fontId="44" fillId="0" borderId="0" xfId="0" applyFont="1"/>
    <xf numFmtId="0" fontId="82" fillId="0" borderId="0" xfId="12" applyFont="1" applyAlignment="1">
      <alignment horizontal="center" vertical="center"/>
    </xf>
    <xf numFmtId="0" fontId="79" fillId="0" borderId="0" xfId="0" applyFont="1"/>
    <xf numFmtId="0" fontId="49" fillId="0" borderId="0" xfId="12" applyFont="1" applyAlignment="1">
      <alignment vertical="center"/>
    </xf>
    <xf numFmtId="0" fontId="71" fillId="0" borderId="0" xfId="12" applyFont="1" applyAlignment="1">
      <alignment vertical="center"/>
    </xf>
    <xf numFmtId="0" fontId="82" fillId="0" borderId="0" xfId="12" applyFont="1" applyAlignment="1">
      <alignment vertical="center"/>
    </xf>
    <xf numFmtId="0" fontId="125" fillId="0" borderId="0" xfId="12" applyFont="1" applyAlignment="1">
      <alignment vertical="center"/>
    </xf>
    <xf numFmtId="0" fontId="124" fillId="0" borderId="0" xfId="13" applyFont="1" applyAlignment="1">
      <alignment vertical="center"/>
    </xf>
    <xf numFmtId="0" fontId="0" fillId="0" borderId="125" xfId="0" applyBorder="1"/>
    <xf numFmtId="170" fontId="19" fillId="0" borderId="0" xfId="0" applyNumberFormat="1" applyFont="1" applyAlignment="1">
      <alignment horizontal="center"/>
    </xf>
    <xf numFmtId="170" fontId="13" fillId="0" borderId="0" xfId="0" applyNumberFormat="1" applyFont="1" applyAlignment="1">
      <alignment horizontal="center"/>
    </xf>
    <xf numFmtId="0" fontId="13" fillId="0" borderId="0" xfId="0" applyFont="1" applyAlignment="1" applyProtection="1">
      <alignment horizontal="center"/>
      <protection locked="0"/>
    </xf>
    <xf numFmtId="0" fontId="128" fillId="0" borderId="0" xfId="0" applyFont="1" applyAlignment="1">
      <alignment horizontal="center"/>
    </xf>
    <xf numFmtId="0" fontId="129" fillId="0" borderId="0" xfId="0" applyFont="1" applyProtection="1">
      <protection locked="0"/>
    </xf>
    <xf numFmtId="0" fontId="129" fillId="3" borderId="0" xfId="0" applyFont="1" applyFill="1" applyProtection="1">
      <protection locked="0"/>
    </xf>
    <xf numFmtId="0" fontId="0" fillId="0" borderId="0" xfId="0" applyAlignment="1" applyProtection="1">
      <alignment horizontal="center"/>
      <protection locked="0"/>
    </xf>
    <xf numFmtId="0" fontId="130" fillId="0" borderId="0" xfId="0" applyFont="1"/>
    <xf numFmtId="0" fontId="20" fillId="0" borderId="0" xfId="0" applyFont="1"/>
    <xf numFmtId="0" fontId="20" fillId="0" borderId="182" xfId="0" applyFont="1" applyBorder="1"/>
    <xf numFmtId="0" fontId="0" fillId="0" borderId="182" xfId="0" applyBorder="1" applyAlignment="1" applyProtection="1">
      <alignment horizontal="center"/>
      <protection locked="0"/>
    </xf>
    <xf numFmtId="0" fontId="0" fillId="0" borderId="182" xfId="0" applyBorder="1"/>
    <xf numFmtId="0" fontId="0" fillId="0" borderId="182" xfId="0" applyBorder="1" applyAlignment="1">
      <alignment horizontal="center"/>
    </xf>
    <xf numFmtId="0" fontId="32" fillId="0" borderId="0" xfId="0" applyFont="1"/>
    <xf numFmtId="0" fontId="0" fillId="0" borderId="0" xfId="0" applyProtection="1">
      <protection locked="0"/>
    </xf>
    <xf numFmtId="0" fontId="0" fillId="0" borderId="0" xfId="0" applyProtection="1">
      <protection hidden="1"/>
    </xf>
    <xf numFmtId="0" fontId="34" fillId="0" borderId="0" xfId="0" applyFont="1" applyProtection="1">
      <protection hidden="1"/>
    </xf>
    <xf numFmtId="0" fontId="131" fillId="0" borderId="0" xfId="0" applyFont="1" applyProtection="1">
      <protection locked="0"/>
    </xf>
    <xf numFmtId="0" fontId="70" fillId="0" borderId="0" xfId="0" applyFont="1"/>
    <xf numFmtId="0" fontId="132" fillId="0" borderId="0" xfId="0" applyFont="1"/>
    <xf numFmtId="0" fontId="133" fillId="0" borderId="0" xfId="0" applyFont="1"/>
    <xf numFmtId="0" fontId="0" fillId="14" borderId="0" xfId="0" applyFill="1" applyAlignment="1">
      <alignment horizontal="center" vertical="center"/>
    </xf>
    <xf numFmtId="0" fontId="0" fillId="23" borderId="0" xfId="0" applyFill="1" applyAlignment="1">
      <alignment horizontal="center" vertical="center"/>
    </xf>
    <xf numFmtId="0" fontId="0" fillId="0" borderId="0" xfId="2" applyNumberFormat="1" applyFont="1"/>
    <xf numFmtId="170" fontId="134" fillId="5" borderId="0" xfId="2" applyNumberFormat="1" applyFont="1" applyFill="1" applyAlignment="1">
      <alignment horizontal="center" vertical="center"/>
    </xf>
    <xf numFmtId="0" fontId="24" fillId="0" borderId="183" xfId="0" applyFont="1" applyBorder="1"/>
    <xf numFmtId="0" fontId="24" fillId="0" borderId="33" xfId="0" applyFont="1" applyBorder="1"/>
    <xf numFmtId="0" fontId="13" fillId="5" borderId="0" xfId="0" applyFont="1" applyFill="1" applyAlignment="1">
      <alignment horizontal="center"/>
    </xf>
    <xf numFmtId="0" fontId="72" fillId="3" borderId="0" xfId="0" applyFont="1" applyFill="1" applyAlignment="1">
      <alignment horizontal="center"/>
    </xf>
    <xf numFmtId="44" fontId="10" fillId="0" borderId="0" xfId="14" applyFont="1"/>
    <xf numFmtId="44" fontId="10" fillId="0" borderId="0" xfId="14" applyFont="1" applyAlignment="1">
      <alignment horizontal="right"/>
    </xf>
    <xf numFmtId="44" fontId="10" fillId="2" borderId="0" xfId="14" applyFont="1" applyFill="1"/>
    <xf numFmtId="169" fontId="29" fillId="0" borderId="14" xfId="9" applyFont="1" applyBorder="1" applyAlignment="1">
      <alignment horizontal="justify"/>
    </xf>
    <xf numFmtId="169" fontId="29" fillId="0" borderId="17" xfId="9" applyFont="1" applyBorder="1" applyAlignment="1">
      <alignment horizontal="justify"/>
    </xf>
    <xf numFmtId="0" fontId="34" fillId="0" borderId="138" xfId="0" applyFont="1" applyBorder="1" applyAlignment="1">
      <alignment horizontal="center" vertical="center"/>
    </xf>
    <xf numFmtId="0" fontId="34" fillId="0" borderId="125" xfId="0" applyFont="1" applyBorder="1" applyAlignment="1">
      <alignment horizontal="center" vertical="center"/>
    </xf>
    <xf numFmtId="0" fontId="0" fillId="10" borderId="125" xfId="0" applyFill="1" applyBorder="1"/>
    <xf numFmtId="0" fontId="19" fillId="0" borderId="80" xfId="0" applyFont="1" applyBorder="1"/>
    <xf numFmtId="0" fontId="19" fillId="0" borderId="184" xfId="0" applyFont="1" applyBorder="1"/>
    <xf numFmtId="0" fontId="24" fillId="0" borderId="81" xfId="0" applyFont="1" applyBorder="1"/>
    <xf numFmtId="0" fontId="24" fillId="0" borderId="39" xfId="0" applyFont="1" applyBorder="1"/>
    <xf numFmtId="0" fontId="24" fillId="0" borderId="29" xfId="0" applyFont="1" applyBorder="1"/>
    <xf numFmtId="0" fontId="24" fillId="0" borderId="28" xfId="0" applyFont="1" applyBorder="1"/>
    <xf numFmtId="0" fontId="1" fillId="0" borderId="0" xfId="0" applyFont="1"/>
    <xf numFmtId="0" fontId="19" fillId="0" borderId="126" xfId="17" applyNumberFormat="1" applyFont="1" applyBorder="1"/>
    <xf numFmtId="178" fontId="59" fillId="0" borderId="174" xfId="18" applyNumberFormat="1" applyFont="1" applyBorder="1"/>
    <xf numFmtId="178" fontId="59" fillId="0" borderId="175" xfId="18" applyNumberFormat="1" applyFont="1" applyBorder="1" applyAlignment="1">
      <alignment horizontal="left"/>
    </xf>
    <xf numFmtId="178" fontId="59" fillId="0" borderId="175" xfId="18" applyNumberFormat="1" applyFont="1" applyBorder="1"/>
    <xf numFmtId="178" fontId="59" fillId="0" borderId="110" xfId="18" applyNumberFormat="1" applyFont="1" applyBorder="1"/>
    <xf numFmtId="178" fontId="59" fillId="0" borderId="179" xfId="18" applyNumberFormat="1" applyFont="1" applyBorder="1"/>
    <xf numFmtId="0" fontId="120" fillId="0" borderId="0" xfId="13" applyFont="1" applyAlignment="1">
      <alignment vertical="center"/>
    </xf>
    <xf numFmtId="0" fontId="59" fillId="0" borderId="185" xfId="0" applyFont="1" applyBorder="1"/>
    <xf numFmtId="0" fontId="59" fillId="0" borderId="188" xfId="0" applyFont="1" applyBorder="1" applyAlignment="1">
      <alignment horizontal="center"/>
    </xf>
    <xf numFmtId="0" fontId="59" fillId="10" borderId="188" xfId="0" applyFont="1" applyFill="1" applyBorder="1" applyAlignment="1">
      <alignment horizontal="center"/>
    </xf>
    <xf numFmtId="0" fontId="59" fillId="12" borderId="188" xfId="0" applyFont="1" applyFill="1" applyBorder="1" applyAlignment="1">
      <alignment horizontal="center"/>
    </xf>
    <xf numFmtId="0" fontId="59" fillId="17" borderId="188" xfId="0" applyFont="1" applyFill="1" applyBorder="1" applyAlignment="1">
      <alignment horizontal="center"/>
    </xf>
    <xf numFmtId="0" fontId="59" fillId="3" borderId="189" xfId="0" applyFont="1" applyFill="1" applyBorder="1" applyAlignment="1">
      <alignment horizontal="center"/>
    </xf>
    <xf numFmtId="0" fontId="11" fillId="4" borderId="190" xfId="0" applyFont="1" applyFill="1" applyBorder="1"/>
    <xf numFmtId="0" fontId="36" fillId="4" borderId="190" xfId="0" applyFont="1" applyFill="1" applyBorder="1"/>
    <xf numFmtId="0" fontId="0" fillId="4" borderId="190" xfId="0" applyFill="1" applyBorder="1"/>
    <xf numFmtId="0" fontId="85" fillId="0" borderId="0" xfId="0" applyFont="1" applyAlignment="1">
      <alignment horizontal="left"/>
    </xf>
    <xf numFmtId="0" fontId="24" fillId="0" borderId="52" xfId="0" applyFont="1" applyBorder="1"/>
    <xf numFmtId="0" fontId="137" fillId="24" borderId="191" xfId="0" applyFont="1" applyFill="1" applyBorder="1"/>
    <xf numFmtId="49" fontId="138" fillId="24" borderId="192" xfId="0" applyNumberFormat="1" applyFont="1" applyFill="1" applyBorder="1" applyAlignment="1">
      <alignment horizontal="left"/>
    </xf>
    <xf numFmtId="0" fontId="139" fillId="24" borderId="192" xfId="0" applyFont="1" applyFill="1" applyBorder="1" applyAlignment="1">
      <alignment horizontal="left"/>
    </xf>
    <xf numFmtId="0" fontId="139" fillId="24" borderId="192" xfId="0" applyFont="1" applyFill="1" applyBorder="1" applyAlignment="1">
      <alignment horizontal="centerContinuous"/>
    </xf>
    <xf numFmtId="0" fontId="139" fillId="24" borderId="192" xfId="0" applyFont="1" applyFill="1" applyBorder="1" applyAlignment="1">
      <alignment horizontal="center"/>
    </xf>
    <xf numFmtId="0" fontId="139" fillId="4" borderId="193" xfId="0" applyFont="1" applyFill="1" applyBorder="1" applyAlignment="1">
      <alignment horizontal="centerContinuous"/>
    </xf>
    <xf numFmtId="0" fontId="24" fillId="0" borderId="52" xfId="0" applyFont="1" applyBorder="1" applyAlignment="1">
      <alignment horizontal="left"/>
    </xf>
    <xf numFmtId="0" fontId="87" fillId="10" borderId="194" xfId="0" applyFont="1" applyFill="1" applyBorder="1"/>
    <xf numFmtId="0" fontId="87" fillId="10" borderId="187" xfId="0" applyFont="1" applyFill="1" applyBorder="1" applyAlignment="1">
      <alignment horizontal="left"/>
    </xf>
    <xf numFmtId="0" fontId="87" fillId="10" borderId="186" xfId="0" applyFont="1" applyFill="1" applyBorder="1" applyAlignment="1">
      <alignment horizontal="centerContinuous"/>
    </xf>
    <xf numFmtId="0" fontId="87" fillId="10" borderId="187" xfId="0" applyFont="1" applyFill="1" applyBorder="1" applyAlignment="1">
      <alignment horizontal="center"/>
    </xf>
    <xf numFmtId="0" fontId="87" fillId="10" borderId="92" xfId="0" applyFont="1" applyFill="1" applyBorder="1" applyAlignment="1">
      <alignment horizontal="left"/>
    </xf>
    <xf numFmtId="0" fontId="87" fillId="10" borderId="94" xfId="0" applyFont="1" applyFill="1" applyBorder="1" applyAlignment="1">
      <alignment horizontal="left"/>
    </xf>
    <xf numFmtId="0" fontId="87" fillId="10" borderId="196" xfId="0" applyFont="1" applyFill="1" applyBorder="1" applyAlignment="1">
      <alignment horizontal="center"/>
    </xf>
    <xf numFmtId="0" fontId="87" fillId="10" borderId="197" xfId="0" applyFont="1" applyFill="1" applyBorder="1" applyAlignment="1">
      <alignment horizontal="center"/>
    </xf>
    <xf numFmtId="0" fontId="87" fillId="10" borderId="94" xfId="0" applyFont="1" applyFill="1" applyBorder="1" applyAlignment="1">
      <alignment horizontal="center"/>
    </xf>
    <xf numFmtId="16" fontId="141" fillId="0" borderId="96" xfId="0" applyNumberFormat="1" applyFont="1" applyBorder="1"/>
    <xf numFmtId="0" fontId="91" fillId="0" borderId="33" xfId="0" applyFont="1" applyBorder="1"/>
    <xf numFmtId="4" fontId="142" fillId="10" borderId="39" xfId="0" applyNumberFormat="1" applyFont="1" applyFill="1" applyBorder="1"/>
    <xf numFmtId="4" fontId="104" fillId="11" borderId="39" xfId="0" applyNumberFormat="1" applyFont="1" applyFill="1" applyBorder="1"/>
    <xf numFmtId="0" fontId="104" fillId="11" borderId="39" xfId="0" applyFont="1" applyFill="1" applyBorder="1" applyAlignment="1">
      <alignment horizontal="center"/>
    </xf>
    <xf numFmtId="4" fontId="104" fillId="0" borderId="52" xfId="0" applyNumberFormat="1" applyFont="1" applyBorder="1" applyAlignment="1">
      <alignment horizontal="left"/>
    </xf>
    <xf numFmtId="0" fontId="104" fillId="0" borderId="33" xfId="0" applyFont="1" applyBorder="1"/>
    <xf numFmtId="169" fontId="104" fillId="0" borderId="33" xfId="9" applyFont="1" applyBorder="1"/>
    <xf numFmtId="0" fontId="104" fillId="0" borderId="33" xfId="0" applyFont="1" applyBorder="1" applyAlignment="1">
      <alignment horizontal="center"/>
    </xf>
    <xf numFmtId="4" fontId="104" fillId="0" borderId="101" xfId="0" applyNumberFormat="1" applyFont="1" applyBorder="1"/>
    <xf numFmtId="0" fontId="34" fillId="0" borderId="52" xfId="0" applyFont="1" applyBorder="1"/>
    <xf numFmtId="0" fontId="91" fillId="3" borderId="198" xfId="0" applyFont="1" applyFill="1" applyBorder="1" applyAlignment="1">
      <alignment horizontal="right"/>
    </xf>
    <xf numFmtId="4" fontId="143" fillId="12" borderId="199" xfId="0" applyNumberFormat="1" applyFont="1" applyFill="1" applyBorder="1"/>
    <xf numFmtId="4" fontId="91" fillId="12" borderId="200" xfId="0" applyNumberFormat="1" applyFont="1" applyFill="1" applyBorder="1"/>
    <xf numFmtId="0" fontId="91" fillId="0" borderId="198" xfId="0" applyFont="1" applyBorder="1" applyAlignment="1">
      <alignment horizontal="center"/>
    </xf>
    <xf numFmtId="0" fontId="91" fillId="3" borderId="168" xfId="0" applyFont="1" applyFill="1" applyBorder="1" applyAlignment="1">
      <alignment horizontal="right"/>
    </xf>
    <xf numFmtId="4" fontId="143" fillId="3" borderId="26" xfId="0" applyNumberFormat="1" applyFont="1" applyFill="1" applyBorder="1"/>
    <xf numFmtId="4" fontId="91" fillId="3" borderId="26" xfId="0" applyNumberFormat="1" applyFont="1" applyFill="1" applyBorder="1"/>
    <xf numFmtId="0" fontId="91" fillId="3" borderId="168" xfId="0" applyFont="1" applyFill="1" applyBorder="1" applyAlignment="1">
      <alignment horizontal="center"/>
    </xf>
    <xf numFmtId="0" fontId="104" fillId="3" borderId="54" xfId="0" applyFont="1" applyFill="1" applyBorder="1"/>
    <xf numFmtId="169" fontId="142" fillId="10" borderId="39" xfId="9" applyFont="1" applyFill="1" applyBorder="1"/>
    <xf numFmtId="169" fontId="104" fillId="10" borderId="39" xfId="9" applyFont="1" applyFill="1" applyBorder="1"/>
    <xf numFmtId="169" fontId="104" fillId="10" borderId="39" xfId="9" applyFont="1" applyFill="1" applyBorder="1" applyAlignment="1">
      <alignment horizontal="center"/>
    </xf>
    <xf numFmtId="169" fontId="104" fillId="10" borderId="97" xfId="9" applyFont="1" applyFill="1" applyBorder="1"/>
    <xf numFmtId="169" fontId="104" fillId="0" borderId="33" xfId="9" applyFont="1" applyBorder="1" applyAlignment="1">
      <alignment horizontal="center"/>
    </xf>
    <xf numFmtId="169" fontId="104" fillId="0" borderId="101" xfId="9" applyFont="1" applyBorder="1"/>
    <xf numFmtId="0" fontId="19" fillId="3" borderId="201" xfId="0" applyFont="1" applyFill="1" applyBorder="1" applyAlignment="1">
      <alignment horizontal="left"/>
    </xf>
    <xf numFmtId="0" fontId="19" fillId="3" borderId="202" xfId="0" applyFont="1" applyFill="1" applyBorder="1" applyAlignment="1">
      <alignment horizontal="left"/>
    </xf>
    <xf numFmtId="0" fontId="19" fillId="0" borderId="149" xfId="0" applyFont="1" applyBorder="1"/>
    <xf numFmtId="0" fontId="19" fillId="3" borderId="149" xfId="0" applyFont="1" applyFill="1" applyBorder="1" applyAlignment="1">
      <alignment horizontal="left"/>
    </xf>
    <xf numFmtId="0" fontId="19" fillId="0" borderId="203" xfId="0" applyFont="1" applyBorder="1"/>
    <xf numFmtId="0" fontId="19" fillId="0" borderId="204" xfId="0" applyFont="1" applyBorder="1"/>
    <xf numFmtId="0" fontId="19" fillId="3" borderId="205" xfId="0" applyFont="1" applyFill="1" applyBorder="1" applyAlignment="1">
      <alignment horizontal="left"/>
    </xf>
    <xf numFmtId="0" fontId="19" fillId="0" borderId="205" xfId="0" applyFont="1" applyBorder="1"/>
    <xf numFmtId="0" fontId="20" fillId="3" borderId="205" xfId="0" applyFont="1" applyFill="1" applyBorder="1" applyAlignment="1">
      <alignment horizontal="left"/>
    </xf>
    <xf numFmtId="0" fontId="19" fillId="0" borderId="206" xfId="0" applyFont="1" applyBorder="1"/>
    <xf numFmtId="0" fontId="0" fillId="3" borderId="207" xfId="0" applyFill="1" applyBorder="1"/>
    <xf numFmtId="0" fontId="0" fillId="3" borderId="208" xfId="0" applyFill="1" applyBorder="1"/>
    <xf numFmtId="0" fontId="103" fillId="3" borderId="209" xfId="0" applyFont="1" applyFill="1" applyBorder="1"/>
    <xf numFmtId="1" fontId="0" fillId="3" borderId="208" xfId="0" applyNumberFormat="1" applyFill="1" applyBorder="1"/>
    <xf numFmtId="0" fontId="0" fillId="3" borderId="210" xfId="0" applyFill="1" applyBorder="1"/>
    <xf numFmtId="0" fontId="29" fillId="3" borderId="209" xfId="0" applyFont="1" applyFill="1" applyBorder="1" applyAlignment="1">
      <alignment horizontal="center"/>
    </xf>
    <xf numFmtId="9" fontId="0" fillId="3" borderId="208" xfId="0" applyNumberFormat="1" applyFill="1" applyBorder="1"/>
    <xf numFmtId="174" fontId="29" fillId="3" borderId="209" xfId="0" applyNumberFormat="1" applyFont="1" applyFill="1" applyBorder="1" applyAlignment="1">
      <alignment horizontal="center"/>
    </xf>
    <xf numFmtId="0" fontId="0" fillId="6" borderId="208" xfId="0" applyFill="1" applyBorder="1" applyAlignment="1">
      <alignment horizontal="center"/>
    </xf>
    <xf numFmtId="0" fontId="0" fillId="0" borderId="208" xfId="0" applyBorder="1" applyAlignment="1">
      <alignment horizontal="center"/>
    </xf>
    <xf numFmtId="0" fontId="29" fillId="6" borderId="209" xfId="0" applyFont="1" applyFill="1" applyBorder="1" applyAlignment="1">
      <alignment horizontal="center"/>
    </xf>
    <xf numFmtId="0" fontId="29" fillId="0" borderId="209" xfId="0" applyFont="1" applyBorder="1" applyAlignment="1">
      <alignment horizontal="center"/>
    </xf>
    <xf numFmtId="0" fontId="0" fillId="3" borderId="211" xfId="0" applyFill="1" applyBorder="1"/>
    <xf numFmtId="0" fontId="0" fillId="3" borderId="212" xfId="0" applyFill="1" applyBorder="1"/>
    <xf numFmtId="176" fontId="0" fillId="19" borderId="212" xfId="0" applyNumberFormat="1" applyFill="1" applyBorder="1" applyAlignment="1">
      <alignment horizontal="center"/>
    </xf>
    <xf numFmtId="0" fontId="0" fillId="0" borderId="212" xfId="0" applyBorder="1" applyAlignment="1">
      <alignment horizontal="center"/>
    </xf>
    <xf numFmtId="0" fontId="0" fillId="3" borderId="213" xfId="0" applyFill="1" applyBorder="1"/>
    <xf numFmtId="176" fontId="29" fillId="19" borderId="214" xfId="0" applyNumberFormat="1" applyFont="1" applyFill="1" applyBorder="1" applyAlignment="1">
      <alignment horizontal="center"/>
    </xf>
    <xf numFmtId="0" fontId="19" fillId="0" borderId="0" xfId="0" applyFont="1" applyProtection="1">
      <protection locked="0"/>
    </xf>
    <xf numFmtId="0" fontId="19" fillId="0" borderId="0" xfId="0" applyFont="1" applyProtection="1">
      <protection hidden="1"/>
    </xf>
    <xf numFmtId="0" fontId="23" fillId="0" borderId="0" xfId="0" applyFont="1" applyProtection="1">
      <protection locked="0"/>
    </xf>
    <xf numFmtId="0" fontId="19" fillId="0" borderId="0" xfId="0" applyFont="1" applyAlignment="1" applyProtection="1">
      <alignment horizontal="right"/>
      <protection locked="0"/>
    </xf>
    <xf numFmtId="0" fontId="19" fillId="0" borderId="0" xfId="0" applyFont="1" applyAlignment="1" applyProtection="1">
      <alignment horizontal="right"/>
      <protection hidden="1"/>
    </xf>
    <xf numFmtId="0" fontId="20" fillId="0" borderId="0" xfId="0" applyFont="1" applyProtection="1">
      <protection locked="0"/>
    </xf>
    <xf numFmtId="0" fontId="10" fillId="0" borderId="0" xfId="0" applyFont="1" applyProtection="1">
      <protection locked="0"/>
    </xf>
    <xf numFmtId="0" fontId="144" fillId="0" borderId="0" xfId="0" applyFont="1" applyAlignment="1" applyProtection="1">
      <alignment horizontal="left"/>
      <protection locked="0"/>
    </xf>
    <xf numFmtId="173" fontId="59" fillId="10" borderId="0" xfId="8" applyNumberFormat="1" applyFont="1" applyFill="1" applyBorder="1" applyProtection="1">
      <protection locked="0"/>
    </xf>
    <xf numFmtId="173" fontId="13" fillId="10" borderId="0" xfId="8" applyNumberFormat="1" applyFont="1" applyFill="1" applyBorder="1" applyProtection="1">
      <protection locked="0"/>
    </xf>
    <xf numFmtId="44" fontId="10" fillId="0" borderId="0" xfId="3" applyFont="1"/>
    <xf numFmtId="44" fontId="10" fillId="5" borderId="0" xfId="3" applyFont="1" applyFill="1"/>
    <xf numFmtId="179" fontId="29" fillId="0" borderId="14" xfId="0" applyNumberFormat="1" applyFont="1" applyBorder="1" applyAlignment="1">
      <alignment horizontal="right"/>
    </xf>
    <xf numFmtId="0" fontId="7" fillId="2" borderId="125" xfId="0" applyFont="1" applyFill="1" applyBorder="1" applyAlignment="1">
      <alignment horizontal="left" vertical="center"/>
    </xf>
    <xf numFmtId="0" fontId="0" fillId="2" borderId="125" xfId="0" applyFill="1" applyBorder="1" applyAlignment="1">
      <alignment horizontal="center" vertical="center"/>
    </xf>
    <xf numFmtId="0" fontId="0" fillId="0" borderId="138" xfId="0" applyBorder="1" applyAlignment="1">
      <alignment horizontal="center" vertical="center"/>
    </xf>
    <xf numFmtId="0" fontId="0" fillId="0" borderId="125" xfId="0" applyBorder="1" applyAlignment="1">
      <alignment horizontal="center" vertical="center"/>
    </xf>
    <xf numFmtId="0" fontId="29" fillId="0" borderId="215" xfId="0" applyFont="1" applyBorder="1" applyAlignment="1">
      <alignment horizontal="center"/>
    </xf>
    <xf numFmtId="0" fontId="24" fillId="5" borderId="191" xfId="0" applyFont="1" applyFill="1" applyBorder="1"/>
    <xf numFmtId="0" fontId="24" fillId="5" borderId="197" xfId="0" applyFont="1" applyFill="1" applyBorder="1"/>
    <xf numFmtId="0" fontId="24" fillId="0" borderId="198" xfId="0" applyFont="1" applyBorder="1"/>
    <xf numFmtId="0" fontId="19" fillId="0" borderId="185" xfId="0" applyFont="1" applyBorder="1"/>
    <xf numFmtId="0" fontId="19" fillId="0" borderId="187" xfId="0" applyFont="1" applyBorder="1"/>
    <xf numFmtId="0" fontId="84" fillId="0" borderId="197" xfId="0" applyFont="1" applyBorder="1"/>
    <xf numFmtId="0" fontId="19" fillId="0" borderId="197" xfId="0" applyFont="1" applyBorder="1"/>
    <xf numFmtId="0" fontId="84" fillId="0" borderId="198" xfId="0" applyFont="1" applyBorder="1"/>
    <xf numFmtId="0" fontId="77" fillId="3" borderId="216" xfId="0" applyFont="1" applyFill="1" applyBorder="1"/>
    <xf numFmtId="44" fontId="49" fillId="2" borderId="217" xfId="0" applyNumberFormat="1" applyFont="1" applyFill="1" applyBorder="1" applyAlignment="1">
      <alignment horizontal="left"/>
    </xf>
    <xf numFmtId="44" fontId="49" fillId="2" borderId="217" xfId="0" applyNumberFormat="1" applyFont="1" applyFill="1" applyBorder="1"/>
    <xf numFmtId="44" fontId="49" fillId="3" borderId="217" xfId="0" applyNumberFormat="1" applyFont="1" applyFill="1" applyBorder="1" applyAlignment="1">
      <alignment horizontal="left"/>
    </xf>
    <xf numFmtId="0" fontId="59" fillId="0" borderId="218" xfId="0" applyFont="1" applyBorder="1"/>
    <xf numFmtId="1" fontId="13" fillId="0" borderId="219" xfId="0" applyNumberFormat="1" applyFont="1" applyBorder="1" applyAlignment="1" applyProtection="1">
      <alignment horizontal="center"/>
      <protection locked="0"/>
    </xf>
    <xf numFmtId="2" fontId="13" fillId="0" borderId="219" xfId="0" applyNumberFormat="1" applyFont="1" applyBorder="1" applyAlignment="1">
      <alignment horizontal="center"/>
    </xf>
    <xf numFmtId="2" fontId="13" fillId="10" borderId="220" xfId="0" applyNumberFormat="1" applyFont="1" applyFill="1" applyBorder="1" applyAlignment="1">
      <alignment horizontal="center"/>
    </xf>
    <xf numFmtId="0" fontId="13" fillId="3" borderId="221" xfId="0" applyFont="1" applyFill="1" applyBorder="1"/>
    <xf numFmtId="0" fontId="13" fillId="6" borderId="222" xfId="0" applyFont="1" applyFill="1" applyBorder="1" applyAlignment="1">
      <alignment horizontal="center"/>
    </xf>
    <xf numFmtId="0" fontId="13" fillId="3" borderId="223" xfId="0" applyFont="1" applyFill="1" applyBorder="1" applyAlignment="1">
      <alignment horizontal="center"/>
    </xf>
    <xf numFmtId="0" fontId="13" fillId="3" borderId="224" xfId="0" applyFont="1" applyFill="1" applyBorder="1"/>
    <xf numFmtId="0" fontId="13" fillId="3" borderId="224" xfId="0" applyFont="1" applyFill="1" applyBorder="1" applyAlignment="1">
      <alignment horizontal="center"/>
    </xf>
    <xf numFmtId="0" fontId="13" fillId="3" borderId="221" xfId="0" applyFont="1" applyFill="1" applyBorder="1" applyAlignment="1">
      <alignment horizontal="center"/>
    </xf>
    <xf numFmtId="0" fontId="20" fillId="6" borderId="224" xfId="0" applyFont="1" applyFill="1" applyBorder="1" applyAlignment="1">
      <alignment horizontal="center"/>
    </xf>
    <xf numFmtId="172" fontId="20" fillId="6" borderId="225" xfId="0" applyNumberFormat="1" applyFont="1" applyFill="1" applyBorder="1" applyAlignment="1">
      <alignment horizontal="center"/>
    </xf>
    <xf numFmtId="172" fontId="20" fillId="6" borderId="224" xfId="0" applyNumberFormat="1" applyFont="1" applyFill="1" applyBorder="1" applyAlignment="1">
      <alignment horizontal="center"/>
    </xf>
    <xf numFmtId="172" fontId="20" fillId="6" borderId="226" xfId="0" applyNumberFormat="1" applyFont="1" applyFill="1" applyBorder="1" applyAlignment="1">
      <alignment horizontal="center"/>
    </xf>
    <xf numFmtId="0" fontId="0" fillId="0" borderId="227" xfId="0" applyBorder="1" applyAlignment="1">
      <alignment horizontal="right" vertical="center"/>
    </xf>
    <xf numFmtId="0" fontId="0" fillId="0" borderId="228" xfId="0" applyBorder="1"/>
    <xf numFmtId="0" fontId="0" fillId="0" borderId="229" xfId="0" applyBorder="1"/>
    <xf numFmtId="0" fontId="117" fillId="8" borderId="221" xfId="10" applyFont="1" applyFill="1" applyBorder="1" applyAlignment="1">
      <alignment horizontal="center" vertical="top" wrapText="1"/>
    </xf>
    <xf numFmtId="0" fontId="117" fillId="20" borderId="221" xfId="10" applyFont="1" applyFill="1" applyBorder="1" applyAlignment="1">
      <alignment horizontal="center" vertical="top" wrapText="1"/>
    </xf>
    <xf numFmtId="0" fontId="117" fillId="21" borderId="221" xfId="10" applyFont="1" applyFill="1" applyBorder="1" applyAlignment="1">
      <alignment horizontal="center" vertical="top" wrapText="1"/>
    </xf>
    <xf numFmtId="0" fontId="117" fillId="8" borderId="221" xfId="10" applyFont="1" applyFill="1" applyBorder="1" applyAlignment="1">
      <alignment horizontal="center" vertical="center" wrapText="1"/>
    </xf>
    <xf numFmtId="0" fontId="117" fillId="20" borderId="221" xfId="10" applyFont="1" applyFill="1" applyBorder="1" applyAlignment="1">
      <alignment horizontal="center" vertical="center" wrapText="1"/>
    </xf>
    <xf numFmtId="0" fontId="117" fillId="21" borderId="221" xfId="10" applyFont="1" applyFill="1" applyBorder="1" applyAlignment="1">
      <alignment horizontal="center" vertical="center" wrapText="1"/>
    </xf>
    <xf numFmtId="0" fontId="5" fillId="10" borderId="224" xfId="0" applyFont="1" applyFill="1" applyBorder="1" applyAlignment="1">
      <alignment horizontal="right"/>
    </xf>
    <xf numFmtId="0" fontId="5" fillId="2" borderId="224" xfId="0" applyFont="1" applyFill="1" applyBorder="1"/>
    <xf numFmtId="0" fontId="0" fillId="2" borderId="224" xfId="0" applyFill="1" applyBorder="1"/>
    <xf numFmtId="0" fontId="5" fillId="22" borderId="224" xfId="0" applyFont="1" applyFill="1" applyBorder="1"/>
    <xf numFmtId="0" fontId="5" fillId="0" borderId="224" xfId="0" applyFont="1" applyBorder="1"/>
    <xf numFmtId="0" fontId="0" fillId="0" borderId="224" xfId="0" applyBorder="1"/>
    <xf numFmtId="0" fontId="66" fillId="0" borderId="224" xfId="0" applyFont="1" applyBorder="1" applyProtection="1">
      <protection locked="0"/>
    </xf>
    <xf numFmtId="0" fontId="0" fillId="0" borderId="224" xfId="0" applyBorder="1" applyProtection="1">
      <protection locked="0"/>
    </xf>
    <xf numFmtId="0" fontId="13" fillId="0" borderId="230" xfId="0" applyFont="1" applyBorder="1"/>
    <xf numFmtId="0" fontId="13" fillId="0" borderId="224" xfId="0" applyFont="1" applyBorder="1"/>
    <xf numFmtId="0" fontId="13" fillId="0" borderId="231" xfId="0" applyFont="1" applyBorder="1"/>
    <xf numFmtId="0" fontId="84" fillId="0" borderId="230" xfId="0" applyFont="1" applyBorder="1"/>
    <xf numFmtId="0" fontId="19" fillId="0" borderId="230" xfId="0" applyFont="1" applyBorder="1"/>
    <xf numFmtId="0" fontId="19" fillId="0" borderId="224" xfId="0" applyFont="1" applyBorder="1"/>
    <xf numFmtId="0" fontId="19" fillId="0" borderId="231" xfId="7" applyNumberFormat="1" applyFont="1" applyBorder="1"/>
    <xf numFmtId="0" fontId="84" fillId="0" borderId="232" xfId="0" applyFont="1" applyBorder="1"/>
    <xf numFmtId="0" fontId="20" fillId="0" borderId="233" xfId="0" applyFont="1" applyBorder="1"/>
    <xf numFmtId="0" fontId="19" fillId="5" borderId="234" xfId="0" applyFont="1" applyFill="1" applyBorder="1"/>
    <xf numFmtId="4" fontId="104" fillId="5" borderId="97" xfId="0" applyNumberFormat="1" applyFont="1" applyFill="1" applyBorder="1"/>
    <xf numFmtId="169" fontId="91" fillId="2" borderId="199" xfId="9" applyFont="1" applyFill="1" applyBorder="1"/>
    <xf numFmtId="169" fontId="142" fillId="2" borderId="27" xfId="9" applyFont="1" applyFill="1" applyBorder="1"/>
    <xf numFmtId="169" fontId="104" fillId="0" borderId="235" xfId="9" applyFont="1" applyBorder="1" applyAlignment="1">
      <alignment horizontal="center"/>
    </xf>
    <xf numFmtId="169" fontId="91" fillId="0" borderId="199" xfId="9" applyFont="1" applyFill="1" applyBorder="1"/>
    <xf numFmtId="0" fontId="104" fillId="5" borderId="24" xfId="0" applyFont="1" applyFill="1" applyBorder="1"/>
    <xf numFmtId="0" fontId="34" fillId="2" borderId="0" xfId="0" applyFont="1" applyFill="1"/>
    <xf numFmtId="0" fontId="5" fillId="25" borderId="224" xfId="0" applyFont="1" applyFill="1" applyBorder="1" applyAlignment="1">
      <alignment horizontal="right"/>
    </xf>
    <xf numFmtId="178" fontId="59" fillId="0" borderId="236" xfId="18" applyNumberFormat="1" applyFont="1" applyBorder="1" applyAlignment="1">
      <alignment horizontal="left"/>
    </xf>
    <xf numFmtId="0" fontId="20" fillId="0" borderId="224" xfId="0" applyFont="1" applyBorder="1" applyAlignment="1">
      <alignment horizontal="right"/>
    </xf>
    <xf numFmtId="0" fontId="20" fillId="0" borderId="231" xfId="0" applyFont="1" applyBorder="1" applyAlignment="1">
      <alignment horizontal="right"/>
    </xf>
    <xf numFmtId="0" fontId="82" fillId="6" borderId="123" xfId="0" applyFont="1" applyFill="1" applyBorder="1" applyAlignment="1">
      <alignment horizontal="center"/>
    </xf>
    <xf numFmtId="0" fontId="13" fillId="0" borderId="224" xfId="0" applyFont="1" applyBorder="1" applyAlignment="1">
      <alignment horizontal="center"/>
    </xf>
    <xf numFmtId="0" fontId="20" fillId="0" borderId="224" xfId="0" applyFont="1" applyBorder="1" applyAlignment="1">
      <alignment horizontal="center"/>
    </xf>
    <xf numFmtId="0" fontId="19" fillId="0" borderId="224" xfId="0" applyFont="1" applyBorder="1" applyAlignment="1">
      <alignment horizontal="center"/>
    </xf>
    <xf numFmtId="0" fontId="20" fillId="0" borderId="233" xfId="0" applyFont="1" applyBorder="1" applyAlignment="1">
      <alignment horizontal="center"/>
    </xf>
    <xf numFmtId="44" fontId="64" fillId="26" borderId="0" xfId="0" applyNumberFormat="1" applyFont="1" applyFill="1"/>
    <xf numFmtId="0" fontId="19" fillId="5" borderId="112" xfId="0" applyFont="1" applyFill="1" applyBorder="1" applyAlignment="1">
      <alignment horizontal="right"/>
    </xf>
    <xf numFmtId="0" fontId="19" fillId="5" borderId="112" xfId="0" applyFont="1" applyFill="1" applyBorder="1"/>
    <xf numFmtId="0" fontId="19" fillId="5" borderId="113" xfId="0" applyFont="1" applyFill="1" applyBorder="1"/>
    <xf numFmtId="0" fontId="27" fillId="0" borderId="40" xfId="0" applyFont="1" applyBorder="1" applyAlignment="1">
      <alignment vertical="center"/>
    </xf>
    <xf numFmtId="0" fontId="27" fillId="0" borderId="0" xfId="0" applyFont="1" applyAlignment="1">
      <alignment vertical="center"/>
    </xf>
    <xf numFmtId="0" fontId="30" fillId="2" borderId="2" xfId="0" applyFont="1" applyFill="1" applyBorder="1"/>
    <xf numFmtId="0" fontId="30" fillId="2" borderId="3" xfId="0" applyFont="1" applyFill="1" applyBorder="1" applyAlignment="1">
      <alignment horizontal="center"/>
    </xf>
    <xf numFmtId="0" fontId="30" fillId="2" borderId="4" xfId="0" applyFont="1" applyFill="1" applyBorder="1" applyAlignment="1">
      <alignment horizontal="center"/>
    </xf>
    <xf numFmtId="0" fontId="30" fillId="5" borderId="2" xfId="0" applyFont="1" applyFill="1" applyBorder="1"/>
    <xf numFmtId="0" fontId="30" fillId="5" borderId="3" xfId="0" applyFont="1" applyFill="1" applyBorder="1" applyAlignment="1">
      <alignment horizontal="center"/>
    </xf>
    <xf numFmtId="0" fontId="30" fillId="5" borderId="4" xfId="0" applyFont="1" applyFill="1" applyBorder="1" applyAlignment="1">
      <alignment horizontal="center"/>
    </xf>
    <xf numFmtId="0" fontId="28" fillId="0" borderId="0" xfId="0" applyFont="1"/>
    <xf numFmtId="0" fontId="9" fillId="3" borderId="1" xfId="0" applyFont="1" applyFill="1" applyBorder="1" applyAlignment="1">
      <alignment horizontal="center" vertical="center"/>
    </xf>
    <xf numFmtId="0" fontId="10" fillId="5" borderId="0" xfId="0" applyFont="1" applyFill="1" applyAlignment="1">
      <alignment horizontal="center"/>
    </xf>
    <xf numFmtId="0" fontId="10" fillId="2" borderId="0" xfId="0" applyFont="1" applyFill="1" applyAlignment="1">
      <alignment horizontal="center"/>
    </xf>
    <xf numFmtId="0" fontId="19" fillId="2" borderId="168" xfId="0" applyFont="1" applyFill="1" applyBorder="1" applyAlignment="1">
      <alignment horizontal="center"/>
    </xf>
    <xf numFmtId="0" fontId="44" fillId="8" borderId="25" xfId="0" applyFont="1" applyFill="1" applyBorder="1" applyAlignment="1">
      <alignment horizontal="center" vertical="center"/>
    </xf>
    <xf numFmtId="0" fontId="44" fillId="8" borderId="26" xfId="0" applyFont="1" applyFill="1" applyBorder="1" applyAlignment="1">
      <alignment horizontal="center" vertical="center"/>
    </xf>
    <xf numFmtId="0" fontId="44" fillId="8" borderId="27" xfId="0" applyFont="1" applyFill="1" applyBorder="1" applyAlignment="1">
      <alignment horizontal="center" vertical="center"/>
    </xf>
    <xf numFmtId="0" fontId="63" fillId="13" borderId="0" xfId="0" applyFont="1" applyFill="1" applyAlignment="1">
      <alignment horizontal="center" vertical="center"/>
    </xf>
    <xf numFmtId="0" fontId="135" fillId="3" borderId="1" xfId="0" applyFont="1" applyFill="1" applyBorder="1" applyAlignment="1">
      <alignment horizontal="center" vertical="center"/>
    </xf>
    <xf numFmtId="0" fontId="0" fillId="0" borderId="42" xfId="0" applyBorder="1" applyAlignment="1">
      <alignment horizontal="center" vertical="center"/>
    </xf>
    <xf numFmtId="0" fontId="73" fillId="4" borderId="89" xfId="0" applyFont="1" applyFill="1" applyBorder="1" applyAlignment="1">
      <alignment horizontal="center"/>
    </xf>
    <xf numFmtId="0" fontId="73" fillId="4" borderId="90" xfId="0" applyFont="1" applyFill="1" applyBorder="1" applyAlignment="1">
      <alignment horizontal="center"/>
    </xf>
    <xf numFmtId="0" fontId="73" fillId="4" borderId="91" xfId="0" applyFont="1" applyFill="1" applyBorder="1" applyAlignment="1">
      <alignment horizontal="center"/>
    </xf>
    <xf numFmtId="0" fontId="24" fillId="2" borderId="0" xfId="0" applyFont="1" applyFill="1" applyAlignment="1">
      <alignment horizontal="center"/>
    </xf>
    <xf numFmtId="0" fontId="13" fillId="5" borderId="0" xfId="0" applyFont="1" applyFill="1" applyAlignment="1">
      <alignment horizontal="center"/>
    </xf>
    <xf numFmtId="0" fontId="27" fillId="5" borderId="74" xfId="0" applyFont="1" applyFill="1" applyBorder="1" applyAlignment="1">
      <alignment horizontal="center" vertical="center"/>
    </xf>
    <xf numFmtId="0" fontId="58" fillId="3" borderId="25" xfId="0" applyFont="1" applyFill="1" applyBorder="1" applyAlignment="1">
      <alignment horizontal="center"/>
    </xf>
    <xf numFmtId="0" fontId="58" fillId="3" borderId="26" xfId="0" applyFont="1" applyFill="1" applyBorder="1" applyAlignment="1">
      <alignment horizontal="center"/>
    </xf>
    <xf numFmtId="0" fontId="58" fillId="3" borderId="27" xfId="0" applyFont="1" applyFill="1" applyBorder="1" applyAlignment="1">
      <alignment horizontal="center"/>
    </xf>
    <xf numFmtId="0" fontId="76" fillId="0" borderId="0" xfId="0" applyFont="1" applyAlignment="1">
      <alignment horizontal="center"/>
    </xf>
    <xf numFmtId="0" fontId="78" fillId="3" borderId="216" xfId="0" applyFont="1" applyFill="1" applyBorder="1" applyAlignment="1">
      <alignment horizontal="left"/>
    </xf>
    <xf numFmtId="0" fontId="72" fillId="3" borderId="0" xfId="0" applyFont="1" applyFill="1" applyAlignment="1">
      <alignment horizontal="center"/>
    </xf>
    <xf numFmtId="0" fontId="67" fillId="0" borderId="168" xfId="0" applyFont="1" applyBorder="1" applyAlignment="1">
      <alignment horizontal="center"/>
    </xf>
    <xf numFmtId="4" fontId="140" fillId="0" borderId="52" xfId="0" applyNumberFormat="1" applyFont="1" applyBorder="1" applyAlignment="1">
      <alignment horizontal="left" vertical="center"/>
    </xf>
    <xf numFmtId="0" fontId="20" fillId="10" borderId="57" xfId="0" applyFont="1" applyFill="1" applyBorder="1" applyAlignment="1">
      <alignment horizontal="center" vertical="center"/>
    </xf>
    <xf numFmtId="0" fontId="20" fillId="10" borderId="75" xfId="0" applyFont="1" applyFill="1" applyBorder="1" applyAlignment="1">
      <alignment horizontal="center" vertical="center"/>
    </xf>
    <xf numFmtId="0" fontId="20" fillId="10" borderId="76" xfId="0" applyFont="1" applyFill="1" applyBorder="1" applyAlignment="1">
      <alignment horizontal="center" vertical="center"/>
    </xf>
    <xf numFmtId="169" fontId="20" fillId="23" borderId="195" xfId="9" applyFont="1" applyFill="1" applyBorder="1" applyAlignment="1">
      <alignment horizontal="center" vertical="center"/>
    </xf>
    <xf numFmtId="169" fontId="20" fillId="23" borderId="95" xfId="9" applyFont="1" applyFill="1" applyBorder="1" applyAlignment="1">
      <alignment horizontal="center" vertical="center"/>
    </xf>
    <xf numFmtId="0" fontId="81" fillId="0" borderId="0" xfId="0" applyFont="1" applyAlignment="1">
      <alignment horizontal="center" vertical="center"/>
    </xf>
    <xf numFmtId="0" fontId="20" fillId="10" borderId="2" xfId="0" applyFont="1" applyFill="1" applyBorder="1" applyAlignment="1">
      <alignment horizontal="center" vertical="center"/>
    </xf>
    <xf numFmtId="0" fontId="20" fillId="10" borderId="50" xfId="0" applyFont="1" applyFill="1" applyBorder="1" applyAlignment="1">
      <alignment horizontal="center" vertical="center"/>
    </xf>
    <xf numFmtId="0" fontId="20" fillId="10" borderId="51" xfId="0" applyFont="1" applyFill="1" applyBorder="1" applyAlignment="1">
      <alignment horizontal="center" vertical="center"/>
    </xf>
    <xf numFmtId="4" fontId="20" fillId="23" borderId="195" xfId="0" applyNumberFormat="1" applyFont="1" applyFill="1" applyBorder="1" applyAlignment="1">
      <alignment horizontal="center" vertical="center"/>
    </xf>
    <xf numFmtId="4" fontId="20" fillId="23" borderId="95" xfId="0" applyNumberFormat="1" applyFont="1" applyFill="1" applyBorder="1" applyAlignment="1">
      <alignment horizontal="center" vertical="center"/>
    </xf>
    <xf numFmtId="0" fontId="66" fillId="0" borderId="0" xfId="0" applyFont="1" applyAlignment="1">
      <alignment horizontal="center"/>
    </xf>
    <xf numFmtId="0" fontId="36" fillId="0" borderId="153" xfId="0" applyFont="1" applyBorder="1" applyAlignment="1">
      <alignment horizontal="center"/>
    </xf>
    <xf numFmtId="0" fontId="36" fillId="0" borderId="0" xfId="0" applyFont="1" applyAlignment="1">
      <alignment horizontal="center"/>
    </xf>
    <xf numFmtId="0" fontId="96" fillId="0" borderId="154" xfId="0" applyFont="1" applyBorder="1" applyAlignment="1">
      <alignment horizontal="center"/>
    </xf>
    <xf numFmtId="0" fontId="93" fillId="3" borderId="140" xfId="0" applyFont="1" applyFill="1" applyBorder="1" applyAlignment="1">
      <alignment horizontal="center"/>
    </xf>
    <xf numFmtId="0" fontId="93" fillId="3" borderId="141" xfId="0" applyFont="1" applyFill="1" applyBorder="1" applyAlignment="1">
      <alignment horizontal="center"/>
    </xf>
    <xf numFmtId="0" fontId="93" fillId="3" borderId="142" xfId="0" applyFont="1" applyFill="1" applyBorder="1" applyAlignment="1">
      <alignment horizontal="center"/>
    </xf>
    <xf numFmtId="175" fontId="97" fillId="0" borderId="0" xfId="0" applyNumberFormat="1" applyFont="1" applyAlignment="1">
      <alignment horizontal="center"/>
    </xf>
    <xf numFmtId="0" fontId="92" fillId="3" borderId="139" xfId="0" applyFont="1" applyFill="1" applyBorder="1" applyAlignment="1">
      <alignment horizontal="center"/>
    </xf>
    <xf numFmtId="0" fontId="0" fillId="0" borderId="139" xfId="0" applyBorder="1" applyAlignment="1">
      <alignment horizontal="center"/>
    </xf>
    <xf numFmtId="0" fontId="98" fillId="3" borderId="1" xfId="0" applyFont="1" applyFill="1" applyBorder="1" applyAlignment="1">
      <alignment horizontal="center" vertical="center"/>
    </xf>
    <xf numFmtId="175" fontId="59" fillId="0" borderId="0" xfId="0" applyNumberFormat="1" applyFont="1" applyAlignment="1">
      <alignment horizontal="center"/>
    </xf>
    <xf numFmtId="0" fontId="72" fillId="3" borderId="139" xfId="0" applyFont="1" applyFill="1" applyBorder="1" applyAlignment="1">
      <alignment horizontal="center"/>
    </xf>
    <xf numFmtId="0" fontId="67" fillId="6" borderId="25" xfId="0" applyFont="1" applyFill="1" applyBorder="1" applyAlignment="1">
      <alignment horizontal="center"/>
    </xf>
    <xf numFmtId="0" fontId="67" fillId="6" borderId="26" xfId="0" applyFont="1" applyFill="1" applyBorder="1" applyAlignment="1">
      <alignment horizontal="center"/>
    </xf>
    <xf numFmtId="0" fontId="67" fillId="6" borderId="27" xfId="0" applyFont="1" applyFill="1" applyBorder="1" applyAlignment="1">
      <alignment horizontal="center"/>
    </xf>
    <xf numFmtId="0" fontId="95" fillId="0" borderId="50" xfId="0" applyFont="1" applyBorder="1" applyAlignment="1">
      <alignment horizontal="center"/>
    </xf>
    <xf numFmtId="0" fontId="13" fillId="0" borderId="50" xfId="0" applyFont="1" applyBorder="1" applyAlignment="1">
      <alignment horizontal="center"/>
    </xf>
    <xf numFmtId="0" fontId="0" fillId="0" borderId="0" xfId="0" applyAlignment="1">
      <alignment horizontal="center"/>
    </xf>
    <xf numFmtId="0" fontId="105" fillId="0" borderId="49" xfId="0" applyFont="1" applyBorder="1" applyAlignment="1">
      <alignment horizontal="center"/>
    </xf>
    <xf numFmtId="0" fontId="49" fillId="0" borderId="0" xfId="0" applyFont="1" applyAlignment="1">
      <alignment horizontal="center"/>
    </xf>
    <xf numFmtId="0" fontId="36" fillId="0" borderId="49" xfId="0" applyFont="1" applyBorder="1" applyAlignment="1">
      <alignment horizontal="center"/>
    </xf>
    <xf numFmtId="0" fontId="13" fillId="0" borderId="0" xfId="0" applyFont="1" applyAlignment="1">
      <alignment horizontal="center"/>
    </xf>
    <xf numFmtId="0" fontId="106" fillId="3" borderId="1" xfId="0" applyFont="1" applyFill="1" applyBorder="1" applyAlignment="1">
      <alignment horizontal="center" vertical="center"/>
    </xf>
    <xf numFmtId="0" fontId="112" fillId="0" borderId="0" xfId="10" applyFont="1" applyAlignment="1">
      <alignment horizontal="center" vertical="center"/>
    </xf>
    <xf numFmtId="0" fontId="120" fillId="5" borderId="0" xfId="10" applyFont="1" applyFill="1" applyAlignment="1">
      <alignment horizontal="center" vertical="top"/>
    </xf>
    <xf numFmtId="0" fontId="136" fillId="0" borderId="181" xfId="11" applyFont="1" applyBorder="1" applyAlignment="1">
      <alignment horizontal="center" vertical="center"/>
    </xf>
    <xf numFmtId="0" fontId="82" fillId="0" borderId="0" xfId="12" applyFont="1" applyAlignment="1">
      <alignment horizontal="right" vertical="center"/>
    </xf>
    <xf numFmtId="0" fontId="127" fillId="0" borderId="0" xfId="0" applyFont="1" applyAlignment="1">
      <alignment horizontal="center"/>
    </xf>
    <xf numFmtId="0" fontId="126" fillId="0" borderId="0" xfId="0" applyFont="1" applyAlignment="1" applyProtection="1">
      <alignment horizontal="center"/>
      <protection locked="0"/>
    </xf>
    <xf numFmtId="0" fontId="23" fillId="0" borderId="205" xfId="0" applyFont="1" applyBorder="1"/>
    <xf numFmtId="0" fontId="81" fillId="0" borderId="49" xfId="0" applyFont="1" applyBorder="1" applyAlignment="1"/>
    <xf numFmtId="0" fontId="145" fillId="0" borderId="49" xfId="0" applyFont="1" applyBorder="1" applyAlignment="1"/>
  </cellXfs>
  <cellStyles count="19">
    <cellStyle name="Hyperlink" xfId="1" builtinId="8"/>
    <cellStyle name="Komma" xfId="2" builtinId="3"/>
    <cellStyle name="Komma 3" xfId="8" xr:uid="{00000000-0005-0000-0000-000002000000}"/>
    <cellStyle name="Normaal 2" xfId="15" xr:uid="{00000000-0005-0000-0000-000003000000}"/>
    <cellStyle name="Normal_Boekwerk excel 2003 gevorderden nieuw_Frank" xfId="12" xr:uid="{00000000-0005-0000-0000-000004000000}"/>
    <cellStyle name="Procent" xfId="4" builtinId="5"/>
    <cellStyle name="Standaard" xfId="0" builtinId="0"/>
    <cellStyle name="Standaard 2" xfId="11" xr:uid="{00000000-0005-0000-0000-000007000000}"/>
    <cellStyle name="Standaard_Opdr. 2 Urenoptelling 2" xfId="13" xr:uid="{00000000-0005-0000-0000-000009000000}"/>
    <cellStyle name="Standaard_Valideren" xfId="10" xr:uid="{00000000-0005-0000-0000-00000A000000}"/>
    <cellStyle name="Valuta" xfId="3" builtinId="4"/>
    <cellStyle name="Valuta 2" xfId="5" xr:uid="{00000000-0005-0000-0000-00000C000000}"/>
    <cellStyle name="Valuta 2 2" xfId="7" xr:uid="{00000000-0005-0000-0000-00000D000000}"/>
    <cellStyle name="Valuta 2 2 2" xfId="14" xr:uid="{00000000-0005-0000-0000-00000E000000}"/>
    <cellStyle name="Valuta 2 2 2 2" xfId="18" xr:uid="{00000000-0005-0000-0000-00000F000000}"/>
    <cellStyle name="Valuta 2 3" xfId="9" xr:uid="{00000000-0005-0000-0000-000010000000}"/>
    <cellStyle name="Valuta 2 3 2" xfId="17" xr:uid="{00000000-0005-0000-0000-000011000000}"/>
    <cellStyle name="Valuta 3" xfId="6" xr:uid="{00000000-0005-0000-0000-000012000000}"/>
    <cellStyle name="Valuta 4" xfId="16" xr:uid="{00000000-0005-0000-0000-000013000000}"/>
  </cellStyles>
  <dxfs count="17">
    <dxf>
      <fill>
        <patternFill>
          <bgColor rgb="FFFF0000"/>
        </patternFill>
      </fill>
    </dxf>
    <dxf>
      <fill>
        <patternFill>
          <bgColor rgb="FF92D050"/>
        </patternFill>
      </fill>
    </dxf>
    <dxf>
      <fill>
        <patternFill>
          <bgColor rgb="FFA6D86E"/>
        </patternFill>
      </fill>
    </dxf>
    <dxf>
      <fill>
        <patternFill>
          <bgColor theme="9" tint="0.79998168889431442"/>
        </patternFill>
      </fill>
    </dxf>
    <dxf>
      <font>
        <b val="0"/>
        <i val="0"/>
        <strike val="0"/>
        <condense val="0"/>
        <extend val="0"/>
        <outline val="0"/>
        <shadow val="0"/>
        <u val="none"/>
        <vertAlign val="baseline"/>
        <sz val="11"/>
        <color indexed="8"/>
        <name val="Calibri"/>
        <scheme val="none"/>
      </font>
      <numFmt numFmtId="164"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numFmt numFmtId="164"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fill>
        <patternFill patternType="solid">
          <fgColor indexed="64"/>
          <bgColor indexed="22"/>
        </patternFill>
      </fill>
      <alignment horizontal="center" vertical="center" textRotation="0" wrapText="0"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numFmt numFmtId="179" formatCode="dd/mm/yyyy"/>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alignment horizontal="center" vertical="bottom" textRotation="0" wrapText="0"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alignment horizontal="center" vertical="bottom" textRotation="0" wrapText="0"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alignment horizontal="center" vertical="center" textRotation="0" wrapText="0"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1"/>
        <color indexed="8"/>
        <name val="Calibri"/>
        <scheme val="none"/>
      </font>
      <fill>
        <patternFill patternType="solid">
          <fgColor indexed="64"/>
          <bgColor indexed="22"/>
        </patternFill>
      </fill>
      <alignment horizontal="general" vertical="bottom" textRotation="0" wrapText="0" indent="0" justifyLastLine="0" shrinkToFit="0" readingOrder="0"/>
      <border diagonalUp="0" diagonalDown="0">
        <left/>
        <right style="thin">
          <color auto="1"/>
        </right>
        <top style="hair">
          <color auto="1"/>
        </top>
        <bottom style="hair">
          <color auto="1"/>
        </bottom>
        <vertical/>
        <horizontal style="hair">
          <color auto="1"/>
        </horizontal>
      </border>
    </dxf>
    <dxf>
      <border outline="0">
        <left style="thin">
          <color auto="1"/>
        </left>
        <right style="thin">
          <color auto="1"/>
        </right>
        <top style="thin">
          <color indexed="64"/>
        </top>
        <bottom style="thin">
          <color auto="1"/>
        </bottom>
      </border>
    </dxf>
    <dxf>
      <border outline="0">
        <bottom style="double">
          <color auto="1"/>
        </bottom>
      </border>
    </dxf>
    <dxf>
      <font>
        <b/>
        <i/>
        <strike val="0"/>
        <condense val="0"/>
        <extend val="0"/>
        <outline val="0"/>
        <shadow val="0"/>
        <u val="none"/>
        <vertAlign val="baseline"/>
        <sz val="12"/>
        <color indexed="18"/>
        <name val="Calibri"/>
        <scheme val="none"/>
      </font>
      <fill>
        <patternFill patternType="solid">
          <fgColor indexed="64"/>
          <bgColor indexed="41"/>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1e kwt</a:t>
            </a:r>
          </a:p>
        </c:rich>
      </c:tx>
      <c:layout>
        <c:manualLayout>
          <c:xMode val="edge"/>
          <c:yMode val="edge"/>
          <c:x val="0.73068432671081673"/>
          <c:y val="4.827031375703941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470934510669611E-2"/>
          <c:y val="0.11786022724633274"/>
          <c:w val="0.78393416882492339"/>
          <c:h val="0.82314272260617471"/>
        </c:manualLayout>
      </c:layout>
      <c:pie3DChart>
        <c:varyColors val="1"/>
        <c:ser>
          <c:idx val="0"/>
          <c:order val="0"/>
          <c:tx>
            <c:strRef>
              <c:f>'18 Grafiek invoegen'!$B$13</c:f>
              <c:strCache>
                <c:ptCount val="1"/>
                <c:pt idx="0">
                  <c:v>1e</c:v>
                </c:pt>
              </c:strCache>
            </c:strRef>
          </c:tx>
          <c:explosion val="12"/>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061-4EE9-BE1D-60EFA05BF397}"/>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061-4EE9-BE1D-60EFA05BF397}"/>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061-4EE9-BE1D-60EFA05BF397}"/>
              </c:ext>
            </c:extLst>
          </c:dPt>
          <c:dLbls>
            <c:dLbl>
              <c:idx val="1"/>
              <c:layout>
                <c:manualLayout>
                  <c:x val="7.6770205048871994E-3"/>
                  <c:y val="-2.82324323297079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61-4EE9-BE1D-60EFA05BF397}"/>
                </c:ext>
              </c:extLst>
            </c:dLbl>
            <c:dLbl>
              <c:idx val="2"/>
              <c:layout>
                <c:manualLayout>
                  <c:x val="8.2007671226527148E-2"/>
                  <c:y val="-0.1312982096063414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61-4EE9-BE1D-60EFA05BF397}"/>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dLblPos val="ctr"/>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'18 Grafiek invoegen'!$C$12:$E$12</c:f>
              <c:strCache>
                <c:ptCount val="3"/>
                <c:pt idx="0">
                  <c:v> Inkomsten </c:v>
                </c:pt>
                <c:pt idx="1">
                  <c:v> Kosten </c:v>
                </c:pt>
                <c:pt idx="2">
                  <c:v> Totaal </c:v>
                </c:pt>
              </c:strCache>
            </c:strRef>
          </c:cat>
          <c:val>
            <c:numRef>
              <c:f>'18 Grafiek invoegen'!$C$13:$E$13</c:f>
              <c:numCache>
                <c:formatCode>_([$€-2]\ * #,##0.00_);_([$€-2]\ * \(#,##0.00\);_([$€-2]\ * "-"??_);_(@_)</c:formatCode>
                <c:ptCount val="3"/>
                <c:pt idx="0">
                  <c:v>4300</c:v>
                </c:pt>
                <c:pt idx="1">
                  <c:v>1550</c:v>
                </c:pt>
                <c:pt idx="2">
                  <c:v>2750</c:v>
                </c:pt>
              </c:numCache>
            </c:numRef>
          </c:val>
          <c:extLst>
            <c:ext xmlns:c16="http://schemas.microsoft.com/office/drawing/2014/chart" uri="{C3380CC4-5D6E-409C-BE32-E72D297353CC}">
              <c16:uniqueId val="{00000006-5061-4EE9-BE1D-60EFA05BF397}"/>
            </c:ext>
          </c:extLst>
        </c:ser>
        <c:dLbls>
          <c:dLblPos val="ctr"/>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0.77289664123110435"/>
          <c:y val="0.68865563164218302"/>
          <c:w val="0.21606583117507663"/>
          <c:h val="0.2715224152894001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1e kwt </a:t>
            </a:r>
          </a:p>
        </c:rich>
      </c:tx>
      <c:layout>
        <c:manualLayout>
          <c:xMode val="edge"/>
          <c:yMode val="edge"/>
          <c:x val="1.1554155730533846E-3"/>
          <c:y val="5.4533072376121896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manualLayout>
          <c:layoutTarget val="inner"/>
          <c:xMode val="edge"/>
          <c:yMode val="edge"/>
          <c:x val="3.9163323393455719E-2"/>
          <c:y val="9.6059055260582227E-2"/>
          <c:w val="0.92879395746644411"/>
          <c:h val="0.74857205133966698"/>
        </c:manualLayout>
      </c:layout>
      <c:barChart>
        <c:barDir val="col"/>
        <c:grouping val="clustered"/>
        <c:varyColors val="0"/>
        <c:ser>
          <c:idx val="0"/>
          <c:order val="0"/>
          <c:tx>
            <c:strRef>
              <c:f>'18 Grafiek invoegen'!$C$15</c:f>
              <c:strCache>
                <c:ptCount val="1"/>
                <c:pt idx="0">
                  <c:v> Inkomsten </c:v>
                </c:pt>
              </c:strCache>
            </c:strRef>
          </c:tx>
          <c:spPr>
            <a:solidFill>
              <a:schemeClr val="accent1">
                <a:alpha val="85000"/>
              </a:schemeClr>
            </a:solidFill>
            <a:ln w="9525" cap="flat" cmpd="sng" algn="ctr">
              <a:solidFill>
                <a:schemeClr val="lt1">
                  <a:alpha val="50000"/>
                </a:schemeClr>
              </a:solidFill>
              <a:round/>
            </a:ln>
            <a:effectLst/>
          </c:spPr>
          <c:invertIfNegative val="0"/>
          <c:cat>
            <c:strRef>
              <c:f>'18 Grafiek invoegen'!$B$16:$B$19</c:f>
              <c:strCache>
                <c:ptCount val="4"/>
                <c:pt idx="0">
                  <c:v>jan</c:v>
                </c:pt>
                <c:pt idx="1">
                  <c:v>feb</c:v>
                </c:pt>
                <c:pt idx="2">
                  <c:v>maart</c:v>
                </c:pt>
                <c:pt idx="3">
                  <c:v>Totaal</c:v>
                </c:pt>
              </c:strCache>
            </c:strRef>
          </c:cat>
          <c:val>
            <c:numRef>
              <c:f>'18 Grafiek invoegen'!$C$16:$C$19</c:f>
              <c:numCache>
                <c:formatCode>_([$€-2]\ * #,##0.00_);_([$€-2]\ * \(#,##0.00\);_([$€-2]\ * "-"??_);_(@_)</c:formatCode>
                <c:ptCount val="4"/>
                <c:pt idx="0">
                  <c:v>900</c:v>
                </c:pt>
                <c:pt idx="1">
                  <c:v>1300</c:v>
                </c:pt>
                <c:pt idx="2">
                  <c:v>1100</c:v>
                </c:pt>
                <c:pt idx="3" formatCode="&quot;€&quot;#,##0.00_);\(&quot;€&quot;#,##0.00\)">
                  <c:v>3300</c:v>
                </c:pt>
              </c:numCache>
            </c:numRef>
          </c:val>
          <c:extLst>
            <c:ext xmlns:c16="http://schemas.microsoft.com/office/drawing/2014/chart" uri="{C3380CC4-5D6E-409C-BE32-E72D297353CC}">
              <c16:uniqueId val="{00000000-27F1-4331-8833-3AC02D4F2980}"/>
            </c:ext>
          </c:extLst>
        </c:ser>
        <c:ser>
          <c:idx val="1"/>
          <c:order val="1"/>
          <c:tx>
            <c:strRef>
              <c:f>'18 Grafiek invoegen'!$D$15</c:f>
              <c:strCache>
                <c:ptCount val="1"/>
                <c:pt idx="0">
                  <c:v> Kosten </c:v>
                </c:pt>
              </c:strCache>
            </c:strRef>
          </c:tx>
          <c:spPr>
            <a:solidFill>
              <a:schemeClr val="accent2">
                <a:alpha val="85000"/>
              </a:schemeClr>
            </a:solidFill>
            <a:ln w="9525" cap="flat" cmpd="sng" algn="ctr">
              <a:solidFill>
                <a:schemeClr val="lt1">
                  <a:alpha val="50000"/>
                </a:schemeClr>
              </a:solidFill>
              <a:round/>
            </a:ln>
            <a:effectLst/>
          </c:spPr>
          <c:invertIfNegative val="0"/>
          <c:cat>
            <c:strRef>
              <c:f>'18 Grafiek invoegen'!$B$16:$B$19</c:f>
              <c:strCache>
                <c:ptCount val="4"/>
                <c:pt idx="0">
                  <c:v>jan</c:v>
                </c:pt>
                <c:pt idx="1">
                  <c:v>feb</c:v>
                </c:pt>
                <c:pt idx="2">
                  <c:v>maart</c:v>
                </c:pt>
                <c:pt idx="3">
                  <c:v>Totaal</c:v>
                </c:pt>
              </c:strCache>
            </c:strRef>
          </c:cat>
          <c:val>
            <c:numRef>
              <c:f>'18 Grafiek invoegen'!$D$16:$D$19</c:f>
              <c:numCache>
                <c:formatCode>_([$€-2]\ * #,##0.00_);_([$€-2]\ * \(#,##0.00\);_([$€-2]\ * "-"??_);_(@_)</c:formatCode>
                <c:ptCount val="4"/>
                <c:pt idx="0">
                  <c:v>800</c:v>
                </c:pt>
                <c:pt idx="1">
                  <c:v>500</c:v>
                </c:pt>
                <c:pt idx="2">
                  <c:v>250</c:v>
                </c:pt>
                <c:pt idx="3" formatCode="&quot;€&quot;#,##0.00_);\(&quot;€&quot;#,##0.00\)">
                  <c:v>1550</c:v>
                </c:pt>
              </c:numCache>
            </c:numRef>
          </c:val>
          <c:extLst>
            <c:ext xmlns:c16="http://schemas.microsoft.com/office/drawing/2014/chart" uri="{C3380CC4-5D6E-409C-BE32-E72D297353CC}">
              <c16:uniqueId val="{00000001-27F1-4331-8833-3AC02D4F2980}"/>
            </c:ext>
          </c:extLst>
        </c:ser>
        <c:ser>
          <c:idx val="2"/>
          <c:order val="2"/>
          <c:tx>
            <c:strRef>
              <c:f>'18 Grafiek invoegen'!$E$15</c:f>
              <c:strCache>
                <c:ptCount val="1"/>
                <c:pt idx="0">
                  <c:v> Totaal </c:v>
                </c:pt>
              </c:strCache>
            </c:strRef>
          </c:tx>
          <c:spPr>
            <a:solidFill>
              <a:schemeClr val="accent3">
                <a:alpha val="85000"/>
              </a:schemeClr>
            </a:solidFill>
            <a:ln w="9525" cap="flat" cmpd="sng" algn="ctr">
              <a:solidFill>
                <a:schemeClr val="lt1">
                  <a:alpha val="50000"/>
                </a:schemeClr>
              </a:solidFill>
              <a:round/>
            </a:ln>
            <a:effectLst/>
          </c:spPr>
          <c:invertIfNegative val="0"/>
          <c:cat>
            <c:strRef>
              <c:f>'18 Grafiek invoegen'!$B$16:$B$19</c:f>
              <c:strCache>
                <c:ptCount val="4"/>
                <c:pt idx="0">
                  <c:v>jan</c:v>
                </c:pt>
                <c:pt idx="1">
                  <c:v>feb</c:v>
                </c:pt>
                <c:pt idx="2">
                  <c:v>maart</c:v>
                </c:pt>
                <c:pt idx="3">
                  <c:v>Totaal</c:v>
                </c:pt>
              </c:strCache>
            </c:strRef>
          </c:cat>
          <c:val>
            <c:numRef>
              <c:f>'18 Grafiek invoegen'!$E$16:$E$19</c:f>
              <c:numCache>
                <c:formatCode>_([$€-2]\ * #,##0.00_);_([$€-2]\ * \(#,##0.00\);_([$€-2]\ * "-"??_);_(@_)</c:formatCode>
                <c:ptCount val="4"/>
                <c:pt idx="0">
                  <c:v>100</c:v>
                </c:pt>
                <c:pt idx="1">
                  <c:v>800</c:v>
                </c:pt>
                <c:pt idx="2">
                  <c:v>850</c:v>
                </c:pt>
                <c:pt idx="3" formatCode="&quot;€&quot;#,##0.00_);\(&quot;€&quot;#,##0.00\)">
                  <c:v>1750</c:v>
                </c:pt>
              </c:numCache>
            </c:numRef>
          </c:val>
          <c:extLst>
            <c:ext xmlns:c16="http://schemas.microsoft.com/office/drawing/2014/chart" uri="{C3380CC4-5D6E-409C-BE32-E72D297353CC}">
              <c16:uniqueId val="{00000002-27F1-4331-8833-3AC02D4F2980}"/>
            </c:ext>
          </c:extLst>
        </c:ser>
        <c:dLbls>
          <c:showLegendKey val="0"/>
          <c:showVal val="0"/>
          <c:showCatName val="0"/>
          <c:showSerName val="0"/>
          <c:showPercent val="0"/>
          <c:showBubbleSize val="0"/>
        </c:dLbls>
        <c:gapWidth val="65"/>
        <c:axId val="655573103"/>
        <c:axId val="655577423"/>
      </c:barChart>
      <c:catAx>
        <c:axId val="65557310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nl-NL"/>
          </a:p>
        </c:txPr>
        <c:crossAx val="655577423"/>
        <c:crosses val="autoZero"/>
        <c:auto val="1"/>
        <c:lblAlgn val="ctr"/>
        <c:lblOffset val="100"/>
        <c:noMultiLvlLbl val="0"/>
      </c:catAx>
      <c:valAx>
        <c:axId val="655577423"/>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2]\ * #,##0.00_);_([$€-2]\ * \(#,##0.00\);_([$€-2]\ * &quot;-&quot;??_);_(@_)" sourceLinked="1"/>
        <c:majorTickMark val="none"/>
        <c:minorTickMark val="none"/>
        <c:tickLblPos val="nextTo"/>
        <c:crossAx val="655573103"/>
        <c:crosses val="autoZero"/>
        <c:crossBetween val="between"/>
      </c:valAx>
      <c:spPr>
        <a:noFill/>
        <a:ln>
          <a:noFill/>
        </a:ln>
        <a:effectLst/>
      </c:spPr>
    </c:plotArea>
    <c:legend>
      <c:legendPos val="b"/>
      <c:layout>
        <c:manualLayout>
          <c:xMode val="edge"/>
          <c:yMode val="edge"/>
          <c:x val="0.43170934029844305"/>
          <c:y val="3.3398892314114255E-2"/>
          <c:w val="0.54957608575898775"/>
          <c:h val="9.1587179487179496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2.jpeg"/><Relationship Id="rId1" Type="http://schemas.openxmlformats.org/officeDocument/2006/relationships/image" Target="../media/image2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476251</xdr:rowOff>
    </xdr:from>
    <xdr:to>
      <xdr:col>2</xdr:col>
      <xdr:colOff>771526</xdr:colOff>
      <xdr:row>8</xdr:row>
      <xdr:rowOff>0</xdr:rowOff>
    </xdr:to>
    <xdr:sp macro="" textlink="">
      <xdr:nvSpPr>
        <xdr:cNvPr id="3" name="Tekstvak 2">
          <a:extLst>
            <a:ext uri="{FF2B5EF4-FFF2-40B4-BE49-F238E27FC236}">
              <a16:creationId xmlns:a16="http://schemas.microsoft.com/office/drawing/2014/main" id="{00000000-0008-0000-0000-000003000000}"/>
            </a:ext>
          </a:extLst>
        </xdr:cNvPr>
        <xdr:cNvSpPr txBox="1"/>
      </xdr:nvSpPr>
      <xdr:spPr>
        <a:xfrm>
          <a:off x="123826" y="476251"/>
          <a:ext cx="5981700" cy="1790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Deze basis cursus kunt u ook via E-learning maken en leert u op uw eigen tempo  hoe u op vrij eenvoudige wijze met Excel tekst verwerken,  tabellen, grafieken en eenvoudige berekeningen kunt laten uitvoeren door gebruik te maken van de voorbeelden die in elke opdracht staan. Als één van de weinig opleidingsinstituten verzorgt Computraining deze Excel basis cursus online met unieke herkenbare opdrachten i.p.v teksten in boekwerkvorm Globale Excel basiscursus inhoud Tijdens deze basiscursus Excel worden naast de basisonderwerpen ook onderwerpen als werkbladbeveiligingen,  grafieken en koppelingen behandeld. Natuurlijk kunt u tijdens de cursus vragen stellen buiten de stof om. </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366713</xdr:colOff>
          <xdr:row>8</xdr:row>
          <xdr:rowOff>128588</xdr:rowOff>
        </xdr:from>
        <xdr:to>
          <xdr:col>4</xdr:col>
          <xdr:colOff>366713</xdr:colOff>
          <xdr:row>8</xdr:row>
          <xdr:rowOff>128588</xdr:rowOff>
        </xdr:to>
        <xdr:sp macro="" textlink="">
          <xdr:nvSpPr>
            <xdr:cNvPr id="56321" name="Object 1" hidden="1">
              <a:extLst>
                <a:ext uri="{63B3BB69-23CF-44E3-9099-C40C66FF867C}">
                  <a14:compatExt spid="_x0000_s56321"/>
                </a:ext>
                <a:ext uri="{FF2B5EF4-FFF2-40B4-BE49-F238E27FC236}">
                  <a16:creationId xmlns:a16="http://schemas.microsoft.com/office/drawing/2014/main" id="{00000000-0008-0000-0B00-000001D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366713</xdr:colOff>
          <xdr:row>8</xdr:row>
          <xdr:rowOff>128588</xdr:rowOff>
        </xdr:from>
        <xdr:to>
          <xdr:col>4</xdr:col>
          <xdr:colOff>366713</xdr:colOff>
          <xdr:row>8</xdr:row>
          <xdr:rowOff>128588</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B00-000002D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60960</xdr:colOff>
      <xdr:row>1</xdr:row>
      <xdr:rowOff>0</xdr:rowOff>
    </xdr:to>
    <xdr:grpSp>
      <xdr:nvGrpSpPr>
        <xdr:cNvPr id="2" name="Group 1">
          <a:extLst>
            <a:ext uri="{FF2B5EF4-FFF2-40B4-BE49-F238E27FC236}">
              <a16:creationId xmlns:a16="http://schemas.microsoft.com/office/drawing/2014/main" id="{00000000-0008-0000-1100-000002000000}"/>
            </a:ext>
          </a:extLst>
        </xdr:cNvPr>
        <xdr:cNvGrpSpPr>
          <a:grpSpLocks noChangeAspect="1"/>
        </xdr:cNvGrpSpPr>
      </xdr:nvGrpSpPr>
      <xdr:grpSpPr bwMode="auto">
        <a:xfrm rot="16200000" flipV="1">
          <a:off x="1592580" y="-1202055"/>
          <a:ext cx="0" cy="3185160"/>
          <a:chOff x="5531" y="1258"/>
          <a:chExt cx="5291" cy="13813"/>
        </a:xfrm>
      </xdr:grpSpPr>
      <xdr:cxnSp macro="">
        <xdr:nvCxnSpPr>
          <xdr:cNvPr id="3" name="AutoShape 6">
            <a:extLst>
              <a:ext uri="{FF2B5EF4-FFF2-40B4-BE49-F238E27FC236}">
                <a16:creationId xmlns:a16="http://schemas.microsoft.com/office/drawing/2014/main" id="{00000000-0008-0000-1100-000003000000}"/>
              </a:ext>
            </a:extLst>
          </xdr:cNvPr>
          <xdr:cNvCxnSpPr>
            <a:cxnSpLocks noChangeAspect="1" noChangeShapeType="1"/>
          </xdr:cNvCxnSpPr>
        </xdr:nvCxnSpPr>
        <xdr:spPr bwMode="auto">
          <a:xfrm flipH="1">
            <a:off x="6519" y="1258"/>
            <a:ext cx="4303" cy="10040"/>
          </a:xfrm>
          <a:prstGeom prst="straightConnector1">
            <a:avLst/>
          </a:prstGeom>
          <a:noFill/>
          <a:ln w="9525">
            <a:solidFill>
              <a:srgbClr val="A7BFDE"/>
            </a:solidFill>
            <a:round/>
            <a:headEnd/>
            <a:tailEnd/>
          </a:ln>
        </xdr:spPr>
      </xdr:cxnSp>
      <xdr:grpSp>
        <xdr:nvGrpSpPr>
          <xdr:cNvPr id="4" name="Group 2">
            <a:extLst>
              <a:ext uri="{FF2B5EF4-FFF2-40B4-BE49-F238E27FC236}">
                <a16:creationId xmlns:a16="http://schemas.microsoft.com/office/drawing/2014/main" id="{00000000-0008-0000-1100-000004000000}"/>
              </a:ext>
            </a:extLst>
          </xdr:cNvPr>
          <xdr:cNvGrpSpPr>
            <a:grpSpLocks noChangeAspect="1"/>
          </xdr:cNvGrpSpPr>
        </xdr:nvGrpSpPr>
        <xdr:grpSpPr bwMode="auto">
          <a:xfrm>
            <a:off x="-379161674" y="9226"/>
            <a:ext cx="379172496" cy="2030901"/>
            <a:chOff x="-379161674" y="9226"/>
            <a:chExt cx="379172496" cy="2030901"/>
          </a:xfrm>
        </xdr:grpSpPr>
        <xdr:sp macro="" textlink="">
          <xdr:nvSpPr>
            <xdr:cNvPr id="5" name="Freeform 5">
              <a:extLst>
                <a:ext uri="{FF2B5EF4-FFF2-40B4-BE49-F238E27FC236}">
                  <a16:creationId xmlns:a16="http://schemas.microsoft.com/office/drawing/2014/main" id="{00000000-0008-0000-1100-000005000000}"/>
                </a:ext>
              </a:extLst>
            </xdr:cNvPr>
            <xdr:cNvSpPr>
              <a:spLocks noChangeAspect="1"/>
            </xdr:cNvSpPr>
          </xdr:nvSpPr>
          <xdr:spPr bwMode="auto">
            <a:xfrm>
              <a:off x="5531" y="9226"/>
              <a:ext cx="5291" cy="5845"/>
            </a:xfrm>
            <a:custGeom>
              <a:avLst/>
              <a:gdLst>
                <a:gd name="T0" fmla="*/ 2 w 6418"/>
                <a:gd name="T1" fmla="*/ 7 h 6670"/>
                <a:gd name="T2" fmla="*/ 2 w 6418"/>
                <a:gd name="T3" fmla="*/ 34 h 6670"/>
                <a:gd name="T4" fmla="*/ 2 w 6418"/>
                <a:gd name="T5" fmla="*/ 34 h 6670"/>
                <a:gd name="T6" fmla="*/ 2 w 6418"/>
                <a:gd name="T7" fmla="*/ 11 h 6670"/>
                <a:gd name="T8" fmla="*/ 2 w 6418"/>
                <a:gd name="T9" fmla="*/ 7 h 6670"/>
                <a:gd name="T10" fmla="*/ 0 60000 65536"/>
                <a:gd name="T11" fmla="*/ 0 60000 65536"/>
                <a:gd name="T12" fmla="*/ 0 60000 65536"/>
                <a:gd name="T13" fmla="*/ 0 60000 65536"/>
                <a:gd name="T14" fmla="*/ 0 60000 65536"/>
                <a:gd name="T15" fmla="*/ 0 w 6418"/>
                <a:gd name="T16" fmla="*/ 0 h 6670"/>
                <a:gd name="T17" fmla="*/ 6418 w 6418"/>
                <a:gd name="T18" fmla="*/ 6670 h 6670"/>
              </a:gdLst>
              <a:ahLst/>
              <a:cxnLst>
                <a:cxn ang="T10">
                  <a:pos x="T0" y="T1"/>
                </a:cxn>
                <a:cxn ang="T11">
                  <a:pos x="T2" y="T3"/>
                </a:cxn>
                <a:cxn ang="T12">
                  <a:pos x="T4" y="T5"/>
                </a:cxn>
                <a:cxn ang="T13">
                  <a:pos x="T6" y="T7"/>
                </a:cxn>
                <a:cxn ang="T14">
                  <a:pos x="T8" y="T9"/>
                </a:cxn>
              </a:cxnLst>
              <a:rect l="T15" t="T16" r="T17" b="T18"/>
              <a:pathLst>
                <a:path w="6418" h="6670">
                  <a:moveTo>
                    <a:pt x="6418" y="1185"/>
                  </a:moveTo>
                  <a:lnTo>
                    <a:pt x="6418" y="6670"/>
                  </a:lnTo>
                  <a:lnTo>
                    <a:pt x="1809" y="6669"/>
                  </a:lnTo>
                  <a:cubicBezTo>
                    <a:pt x="974" y="5889"/>
                    <a:pt x="0" y="3958"/>
                    <a:pt x="1407" y="1987"/>
                  </a:cubicBezTo>
                  <a:cubicBezTo>
                    <a:pt x="2830" y="0"/>
                    <a:pt x="5591" y="411"/>
                    <a:pt x="6418" y="1185"/>
                  </a:cubicBezTo>
                  <a:close/>
                </a:path>
              </a:pathLst>
            </a:custGeom>
            <a:solidFill>
              <a:srgbClr val="A7BFDE"/>
            </a:solidFill>
            <a:ln w="9525">
              <a:noFill/>
              <a:round/>
              <a:headEnd/>
              <a:tailEnd/>
            </a:ln>
          </xdr:spPr>
        </xdr:sp>
        <xdr:sp macro="" textlink="">
          <xdr:nvSpPr>
            <xdr:cNvPr id="6" name="Oval 4">
              <a:extLst>
                <a:ext uri="{FF2B5EF4-FFF2-40B4-BE49-F238E27FC236}">
                  <a16:creationId xmlns:a16="http://schemas.microsoft.com/office/drawing/2014/main" id="{00000000-0008-0000-1100-000006000000}"/>
                </a:ext>
              </a:extLst>
            </xdr:cNvPr>
            <xdr:cNvSpPr>
              <a:spLocks noChangeAspect="1" noChangeArrowheads="1"/>
            </xdr:cNvSpPr>
          </xdr:nvSpPr>
          <xdr:spPr bwMode="auto">
            <a:xfrm rot="5327714" flipV="1">
              <a:off x="6117" y="10212"/>
              <a:ext cx="4526" cy="4258"/>
            </a:xfrm>
            <a:prstGeom prst="ellipse">
              <a:avLst/>
            </a:prstGeom>
            <a:solidFill>
              <a:srgbClr val="D3DFEE"/>
            </a:solidFill>
            <a:ln w="9525">
              <a:noFill/>
              <a:round/>
              <a:headEnd/>
              <a:tailEnd/>
            </a:ln>
          </xdr:spPr>
        </xdr:sp>
        <xdr:sp macro="" textlink="">
          <xdr:nvSpPr>
            <xdr:cNvPr id="7" name="Oval 3">
              <a:extLst>
                <a:ext uri="{FF2B5EF4-FFF2-40B4-BE49-F238E27FC236}">
                  <a16:creationId xmlns:a16="http://schemas.microsoft.com/office/drawing/2014/main" id="{00000000-0008-0000-1100-000007000000}"/>
                </a:ext>
              </a:extLst>
            </xdr:cNvPr>
            <xdr:cNvSpPr>
              <a:spLocks noChangeAspect="1" noChangeArrowheads="1"/>
            </xdr:cNvSpPr>
          </xdr:nvSpPr>
          <xdr:spPr bwMode="auto">
            <a:xfrm rot="5327714" flipV="1">
              <a:off x="-329532480" y="1501140"/>
              <a:ext cx="3539" cy="0"/>
            </a:xfrm>
            <a:prstGeom prst="ellipse">
              <a:avLst/>
            </a:prstGeom>
            <a:solidFill>
              <a:srgbClr val="7BA0CD"/>
            </a:solidFill>
            <a:ln w="9525">
              <a:noFill/>
              <a:round/>
              <a:headEnd/>
              <a:tailEnd/>
            </a:ln>
          </xdr:spPr>
          <xdr:txBody>
            <a:bodyPr vertOverflow="clip" wrap="square" lIns="0" tIns="0" rIns="0" bIns="0" anchor="t" upright="1"/>
            <a:lstStyle/>
            <a:p>
              <a:pPr algn="l" rtl="0">
                <a:defRPr sz="1000"/>
              </a:pPr>
              <a:endParaRPr lang="nl-NL" sz="1000" b="1" i="0" strike="noStrike">
                <a:solidFill>
                  <a:srgbClr val="000000"/>
                </a:solidFill>
                <a:latin typeface="Times New Roman"/>
                <a:cs typeface="Times New Roman"/>
              </a:endParaRPr>
            </a:p>
            <a:p>
              <a:pPr algn="l" rtl="0">
                <a:defRPr sz="1000"/>
              </a:pPr>
              <a:r>
                <a:rPr lang="nl-NL" sz="1200" b="1" i="0" strike="noStrike">
                  <a:solidFill>
                    <a:srgbClr val="000000"/>
                  </a:solidFill>
                  <a:latin typeface="Times New Roman"/>
                  <a:cs typeface="Times New Roman"/>
                </a:rPr>
                <a:t> </a:t>
              </a:r>
              <a:r>
                <a:rPr lang="nl-NL" sz="1200" b="1" i="0" strike="noStrike">
                  <a:solidFill>
                    <a:schemeClr val="bg1"/>
                  </a:solidFill>
                  <a:latin typeface="Times New Roman"/>
                  <a:cs typeface="Times New Roman"/>
                </a:rPr>
                <a:t>Blok</a:t>
              </a:r>
              <a:r>
                <a:rPr lang="nl-NL" sz="1200" b="1" i="0" strike="noStrike" baseline="0">
                  <a:solidFill>
                    <a:schemeClr val="bg1"/>
                  </a:solidFill>
                  <a:latin typeface="Times New Roman"/>
                  <a:cs typeface="Times New Roman"/>
                </a:rPr>
                <a:t> 5</a:t>
              </a:r>
              <a:endParaRPr lang="nl-NL" sz="1200" b="1" i="0" strike="noStrike">
                <a:solidFill>
                  <a:schemeClr val="bg1"/>
                </a:solidFill>
                <a:latin typeface="Times New Roman"/>
                <a:cs typeface="Times New Roman"/>
              </a:endParaRPr>
            </a:p>
          </xdr:txBody>
        </xdr:sp>
      </xdr:grpSp>
    </xdr:grpSp>
    <xdr:clientData/>
  </xdr:twoCellAnchor>
  <mc:AlternateContent xmlns:mc="http://schemas.openxmlformats.org/markup-compatibility/2006">
    <mc:Choice xmlns:a14="http://schemas.microsoft.com/office/drawing/2010/main" Requires="a14">
      <xdr:twoCellAnchor>
        <xdr:from>
          <xdr:col>3</xdr:col>
          <xdr:colOff>176213</xdr:colOff>
          <xdr:row>1</xdr:row>
          <xdr:rowOff>23813</xdr:rowOff>
        </xdr:from>
        <xdr:to>
          <xdr:col>3</xdr:col>
          <xdr:colOff>176213</xdr:colOff>
          <xdr:row>1</xdr:row>
          <xdr:rowOff>23813</xdr:rowOff>
        </xdr:to>
        <xdr:sp macro="" textlink="">
          <xdr:nvSpPr>
            <xdr:cNvPr id="83969" name="Object 1" hidden="1">
              <a:extLst>
                <a:ext uri="{63B3BB69-23CF-44E3-9099-C40C66FF867C}">
                  <a14:compatExt spid="_x0000_s83969"/>
                </a:ext>
                <a:ext uri="{FF2B5EF4-FFF2-40B4-BE49-F238E27FC236}">
                  <a16:creationId xmlns:a16="http://schemas.microsoft.com/office/drawing/2014/main" id="{00000000-0008-0000-1100-0000014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176213</xdr:colOff>
          <xdr:row>1</xdr:row>
          <xdr:rowOff>23813</xdr:rowOff>
        </xdr:from>
        <xdr:to>
          <xdr:col>3</xdr:col>
          <xdr:colOff>176213</xdr:colOff>
          <xdr:row>1</xdr:row>
          <xdr:rowOff>23813</xdr:rowOff>
        </xdr:to>
        <xdr:sp macro="" textlink="">
          <xdr:nvSpPr>
            <xdr:cNvPr id="83970" name="Object 2" hidden="1">
              <a:extLst>
                <a:ext uri="{63B3BB69-23CF-44E3-9099-C40C66FF867C}">
                  <a14:compatExt spid="_x0000_s83970"/>
                </a:ext>
                <a:ext uri="{FF2B5EF4-FFF2-40B4-BE49-F238E27FC236}">
                  <a16:creationId xmlns:a16="http://schemas.microsoft.com/office/drawing/2014/main" id="{00000000-0008-0000-1100-0000024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7</xdr:col>
      <xdr:colOff>450851</xdr:colOff>
      <xdr:row>4</xdr:row>
      <xdr:rowOff>171450</xdr:rowOff>
    </xdr:from>
    <xdr:to>
      <xdr:col>10</xdr:col>
      <xdr:colOff>295276</xdr:colOff>
      <xdr:row>7</xdr:row>
      <xdr:rowOff>42884</xdr:rowOff>
    </xdr:to>
    <xdr:pic>
      <xdr:nvPicPr>
        <xdr:cNvPr id="2" name="Picture 543">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37076" y="1190625"/>
          <a:ext cx="1882775" cy="442934"/>
        </a:xfrm>
        <a:prstGeom prst="rect">
          <a:avLst/>
        </a:prstGeom>
        <a:noFill/>
        <a:ln w="1">
          <a:noFill/>
          <a:miter lim="800000"/>
          <a:headEnd/>
          <a:tailEnd/>
        </a:ln>
      </xdr:spPr>
    </xdr:pic>
    <xdr:clientData/>
  </xdr:twoCellAnchor>
  <xdr:twoCellAnchor editAs="oneCell">
    <xdr:from>
      <xdr:col>9</xdr:col>
      <xdr:colOff>93345</xdr:colOff>
      <xdr:row>2</xdr:row>
      <xdr:rowOff>7302</xdr:rowOff>
    </xdr:from>
    <xdr:to>
      <xdr:col>10</xdr:col>
      <xdr:colOff>262890</xdr:colOff>
      <xdr:row>3</xdr:row>
      <xdr:rowOff>70167</xdr:rowOff>
    </xdr:to>
    <xdr:pic>
      <xdr:nvPicPr>
        <xdr:cNvPr id="3" name="Picture 520">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8345" y="631190"/>
          <a:ext cx="936308" cy="253365"/>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xdr:from>
          <xdr:col>3</xdr:col>
          <xdr:colOff>557213</xdr:colOff>
          <xdr:row>10</xdr:row>
          <xdr:rowOff>176213</xdr:rowOff>
        </xdr:from>
        <xdr:to>
          <xdr:col>3</xdr:col>
          <xdr:colOff>557213</xdr:colOff>
          <xdr:row>10</xdr:row>
          <xdr:rowOff>176213</xdr:rowOff>
        </xdr:to>
        <xdr:sp macro="" textlink="">
          <xdr:nvSpPr>
            <xdr:cNvPr id="19457" name="Object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557213</xdr:colOff>
          <xdr:row>10</xdr:row>
          <xdr:rowOff>176213</xdr:rowOff>
        </xdr:from>
        <xdr:to>
          <xdr:col>3</xdr:col>
          <xdr:colOff>557213</xdr:colOff>
          <xdr:row>10</xdr:row>
          <xdr:rowOff>176213</xdr:rowOff>
        </xdr:to>
        <xdr:sp macro="" textlink="">
          <xdr:nvSpPr>
            <xdr:cNvPr id="19458" name="Object 2" hidden="1">
              <a:extLst>
                <a:ext uri="{63B3BB69-23CF-44E3-9099-C40C66FF867C}">
                  <a14:compatExt spid="_x0000_s19458"/>
                </a:ext>
                <a:ext uri="{FF2B5EF4-FFF2-40B4-BE49-F238E27FC236}">
                  <a16:creationId xmlns:a16="http://schemas.microsoft.com/office/drawing/2014/main" id="{00000000-0008-0000-1200-0000024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6</xdr:col>
      <xdr:colOff>247650</xdr:colOff>
      <xdr:row>5</xdr:row>
      <xdr:rowOff>119062</xdr:rowOff>
    </xdr:from>
    <xdr:to>
      <xdr:col>7</xdr:col>
      <xdr:colOff>571500</xdr:colOff>
      <xdr:row>6</xdr:row>
      <xdr:rowOff>1587</xdr:rowOff>
    </xdr:to>
    <xdr:cxnSp macro="">
      <xdr:nvCxnSpPr>
        <xdr:cNvPr id="6" name="Rechte verbindingslijn met pijl 5">
          <a:extLst>
            <a:ext uri="{FF2B5EF4-FFF2-40B4-BE49-F238E27FC236}">
              <a16:creationId xmlns:a16="http://schemas.microsoft.com/office/drawing/2014/main" id="{00000000-0008-0000-1200-000006000000}"/>
            </a:ext>
          </a:extLst>
        </xdr:cNvPr>
        <xdr:cNvCxnSpPr/>
      </xdr:nvCxnSpPr>
      <xdr:spPr>
        <a:xfrm>
          <a:off x="3876675" y="1314450"/>
          <a:ext cx="1019175" cy="73025"/>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7</xdr:row>
      <xdr:rowOff>175260</xdr:rowOff>
    </xdr:from>
    <xdr:to>
      <xdr:col>1</xdr:col>
      <xdr:colOff>1196340</xdr:colOff>
      <xdr:row>15</xdr:row>
      <xdr:rowOff>47625</xdr:rowOff>
    </xdr:to>
    <xdr:pic>
      <xdr:nvPicPr>
        <xdr:cNvPr id="2" name="Picture 56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1300" y="1826260"/>
          <a:ext cx="1196340" cy="1764665"/>
        </a:xfrm>
        <a:prstGeom prst="rect">
          <a:avLst/>
        </a:prstGeom>
        <a:noFill/>
        <a:ln w="1">
          <a:noFill/>
          <a:miter lim="800000"/>
          <a:headEnd/>
          <a:tailEnd/>
        </a:ln>
      </xdr:spPr>
    </xdr:pic>
    <xdr:clientData/>
  </xdr:twoCellAnchor>
  <xdr:twoCellAnchor>
    <xdr:from>
      <xdr:col>1</xdr:col>
      <xdr:colOff>956947</xdr:colOff>
      <xdr:row>6</xdr:row>
      <xdr:rowOff>190500</xdr:rowOff>
    </xdr:from>
    <xdr:to>
      <xdr:col>2</xdr:col>
      <xdr:colOff>564098</xdr:colOff>
      <xdr:row>9</xdr:row>
      <xdr:rowOff>38100</xdr:rowOff>
    </xdr:to>
    <xdr:cxnSp macro="">
      <xdr:nvCxnSpPr>
        <xdr:cNvPr id="3" name="AutoShape 22">
          <a:extLst>
            <a:ext uri="{FF2B5EF4-FFF2-40B4-BE49-F238E27FC236}">
              <a16:creationId xmlns:a16="http://schemas.microsoft.com/office/drawing/2014/main" id="{00000000-0008-0000-1300-000003000000}"/>
            </a:ext>
          </a:extLst>
        </xdr:cNvPr>
        <xdr:cNvCxnSpPr>
          <a:cxnSpLocks noChangeShapeType="1"/>
        </xdr:cNvCxnSpPr>
      </xdr:nvCxnSpPr>
      <xdr:spPr bwMode="auto">
        <a:xfrm flipH="1">
          <a:off x="1198247" y="1638300"/>
          <a:ext cx="1194651" cy="546100"/>
        </a:xfrm>
        <a:prstGeom prst="straightConnector1">
          <a:avLst/>
        </a:prstGeom>
        <a:noFill/>
        <a:ln w="38100">
          <a:solidFill>
            <a:srgbClr val="FFC000"/>
          </a:solidFill>
          <a:round/>
          <a:headEnd/>
          <a:tailEnd type="triangle" w="med" len="med"/>
        </a:ln>
        <a:scene3d>
          <a:camera prst="orthographicFront"/>
          <a:lightRig rig="threePt" dir="t"/>
        </a:scene3d>
        <a:sp3d prstMaterial="matte">
          <a:bevelT/>
        </a:sp3d>
      </xdr:spPr>
    </xdr:cxnSp>
    <xdr:clientData/>
  </xdr:twoCellAnchor>
  <mc:AlternateContent xmlns:mc="http://schemas.openxmlformats.org/markup-compatibility/2006">
    <mc:Choice xmlns:a14="http://schemas.microsoft.com/office/drawing/2010/main" Requires="a14">
      <xdr:twoCellAnchor>
        <xdr:from>
          <xdr:col>2</xdr:col>
          <xdr:colOff>623888</xdr:colOff>
          <xdr:row>14</xdr:row>
          <xdr:rowOff>204788</xdr:rowOff>
        </xdr:from>
        <xdr:to>
          <xdr:col>2</xdr:col>
          <xdr:colOff>623888</xdr:colOff>
          <xdr:row>14</xdr:row>
          <xdr:rowOff>204788</xdr:rowOff>
        </xdr:to>
        <xdr:sp macro="" textlink="">
          <xdr:nvSpPr>
            <xdr:cNvPr id="57345" name="Object 1" hidden="1">
              <a:extLst>
                <a:ext uri="{63B3BB69-23CF-44E3-9099-C40C66FF867C}">
                  <a14:compatExt spid="_x0000_s57345"/>
                </a:ext>
                <a:ext uri="{FF2B5EF4-FFF2-40B4-BE49-F238E27FC236}">
                  <a16:creationId xmlns:a16="http://schemas.microsoft.com/office/drawing/2014/main" id="{00000000-0008-0000-1300-000001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623888</xdr:colOff>
          <xdr:row>14</xdr:row>
          <xdr:rowOff>204788</xdr:rowOff>
        </xdr:from>
        <xdr:to>
          <xdr:col>2</xdr:col>
          <xdr:colOff>623888</xdr:colOff>
          <xdr:row>14</xdr:row>
          <xdr:rowOff>204788</xdr:rowOff>
        </xdr:to>
        <xdr:sp macro="" textlink="">
          <xdr:nvSpPr>
            <xdr:cNvPr id="57346" name="Object 2" hidden="1">
              <a:extLst>
                <a:ext uri="{63B3BB69-23CF-44E3-9099-C40C66FF867C}">
                  <a14:compatExt spid="_x0000_s57346"/>
                </a:ext>
                <a:ext uri="{FF2B5EF4-FFF2-40B4-BE49-F238E27FC236}">
                  <a16:creationId xmlns:a16="http://schemas.microsoft.com/office/drawing/2014/main" id="{00000000-0008-0000-1300-000002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9</xdr:col>
      <xdr:colOff>77787</xdr:colOff>
      <xdr:row>4</xdr:row>
      <xdr:rowOff>116411</xdr:rowOff>
    </xdr:from>
    <xdr:to>
      <xdr:col>10</xdr:col>
      <xdr:colOff>129989</xdr:colOff>
      <xdr:row>7</xdr:row>
      <xdr:rowOff>234950</xdr:rowOff>
    </xdr:to>
    <xdr:pic>
      <xdr:nvPicPr>
        <xdr:cNvPr id="6" name="Afbeelding 5">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2"/>
        <a:stretch>
          <a:fillRect/>
        </a:stretch>
      </xdr:blipFill>
      <xdr:spPr>
        <a:xfrm>
          <a:off x="6416675" y="1140349"/>
          <a:ext cx="891989" cy="718614"/>
        </a:xfrm>
        <a:prstGeom prst="rect">
          <a:avLst/>
        </a:prstGeom>
      </xdr:spPr>
    </xdr:pic>
    <xdr:clientData/>
  </xdr:twoCellAnchor>
  <xdr:twoCellAnchor>
    <xdr:from>
      <xdr:col>8</xdr:col>
      <xdr:colOff>557213</xdr:colOff>
      <xdr:row>5</xdr:row>
      <xdr:rowOff>114300</xdr:rowOff>
    </xdr:from>
    <xdr:to>
      <xdr:col>9</xdr:col>
      <xdr:colOff>666750</xdr:colOff>
      <xdr:row>6</xdr:row>
      <xdr:rowOff>114300</xdr:rowOff>
    </xdr:to>
    <xdr:cxnSp macro="">
      <xdr:nvCxnSpPr>
        <xdr:cNvPr id="7" name="AutoShape 22">
          <a:extLst>
            <a:ext uri="{FF2B5EF4-FFF2-40B4-BE49-F238E27FC236}">
              <a16:creationId xmlns:a16="http://schemas.microsoft.com/office/drawing/2014/main" id="{00000000-0008-0000-1300-000007000000}"/>
            </a:ext>
          </a:extLst>
        </xdr:cNvPr>
        <xdr:cNvCxnSpPr>
          <a:cxnSpLocks noChangeShapeType="1"/>
        </xdr:cNvCxnSpPr>
      </xdr:nvCxnSpPr>
      <xdr:spPr bwMode="auto">
        <a:xfrm flipV="1">
          <a:off x="6243638" y="1338263"/>
          <a:ext cx="762000" cy="200025"/>
        </a:xfrm>
        <a:prstGeom prst="straightConnector1">
          <a:avLst/>
        </a:prstGeom>
        <a:noFill/>
        <a:ln w="38100">
          <a:solidFill>
            <a:srgbClr val="FFC000"/>
          </a:solidFill>
          <a:round/>
          <a:headEnd/>
          <a:tailEnd type="triangle" w="med" len="med"/>
        </a:ln>
        <a:scene3d>
          <a:camera prst="orthographicFront"/>
          <a:lightRig rig="threePt" dir="t"/>
        </a:scene3d>
        <a:sp3d prstMaterial="matte">
          <a:bevelT/>
        </a:sp3d>
      </xdr:spPr>
    </xdr:cxnSp>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385131</xdr:colOff>
      <xdr:row>41</xdr:row>
      <xdr:rowOff>4766</xdr:rowOff>
    </xdr:from>
    <xdr:to>
      <xdr:col>5</xdr:col>
      <xdr:colOff>3813</xdr:colOff>
      <xdr:row>42</xdr:row>
      <xdr:rowOff>60011</xdr:rowOff>
    </xdr:to>
    <xdr:pic>
      <xdr:nvPicPr>
        <xdr:cNvPr id="2" name="Picture 657">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375981" y="8201029"/>
          <a:ext cx="242570" cy="236220"/>
        </a:xfrm>
        <a:prstGeom prst="rect">
          <a:avLst/>
        </a:prstGeom>
        <a:noFill/>
        <a:ln w="1">
          <a:noFill/>
          <a:miter lim="800000"/>
          <a:headEnd/>
          <a:tailEnd/>
        </a:ln>
      </xdr:spPr>
    </xdr:pic>
    <xdr:clientData/>
  </xdr:twoCellAnchor>
  <xdr:twoCellAnchor editAs="oneCell">
    <xdr:from>
      <xdr:col>6</xdr:col>
      <xdr:colOff>304800</xdr:colOff>
      <xdr:row>12</xdr:row>
      <xdr:rowOff>20954</xdr:rowOff>
    </xdr:from>
    <xdr:to>
      <xdr:col>8</xdr:col>
      <xdr:colOff>966788</xdr:colOff>
      <xdr:row>18</xdr:row>
      <xdr:rowOff>32476</xdr:rowOff>
    </xdr:to>
    <xdr:pic>
      <xdr:nvPicPr>
        <xdr:cNvPr id="3" name="Picture 705">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64100" y="2687954"/>
          <a:ext cx="2312988" cy="1300572"/>
        </a:xfrm>
        <a:prstGeom prst="rect">
          <a:avLst/>
        </a:prstGeom>
        <a:noFill/>
        <a:ln w="1">
          <a:noFill/>
          <a:miter lim="800000"/>
          <a:headEnd/>
          <a:tailEnd/>
        </a:ln>
      </xdr:spPr>
    </xdr:pic>
    <xdr:clientData/>
  </xdr:twoCellAnchor>
  <xdr:twoCellAnchor>
    <xdr:from>
      <xdr:col>5</xdr:col>
      <xdr:colOff>447675</xdr:colOff>
      <xdr:row>11</xdr:row>
      <xdr:rowOff>200025</xdr:rowOff>
    </xdr:from>
    <xdr:to>
      <xdr:col>6</xdr:col>
      <xdr:colOff>475300</xdr:colOff>
      <xdr:row>13</xdr:row>
      <xdr:rowOff>0</xdr:rowOff>
    </xdr:to>
    <xdr:cxnSp macro="">
      <xdr:nvCxnSpPr>
        <xdr:cNvPr id="4" name="Rechte verbindingslijn met pijl 3">
          <a:extLst>
            <a:ext uri="{FF2B5EF4-FFF2-40B4-BE49-F238E27FC236}">
              <a16:creationId xmlns:a16="http://schemas.microsoft.com/office/drawing/2014/main" id="{00000000-0008-0000-1400-000004000000}"/>
            </a:ext>
          </a:extLst>
        </xdr:cNvPr>
        <xdr:cNvCxnSpPr/>
      </xdr:nvCxnSpPr>
      <xdr:spPr>
        <a:xfrm>
          <a:off x="4081463" y="2681288"/>
          <a:ext cx="656275"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938619</xdr:colOff>
      <xdr:row>11</xdr:row>
      <xdr:rowOff>177981</xdr:rowOff>
    </xdr:from>
    <xdr:to>
      <xdr:col>10</xdr:col>
      <xdr:colOff>623888</xdr:colOff>
      <xdr:row>18</xdr:row>
      <xdr:rowOff>95738</xdr:rowOff>
    </xdr:to>
    <xdr:pic>
      <xdr:nvPicPr>
        <xdr:cNvPr id="5" name="Picture 706">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710769" y="2659244"/>
          <a:ext cx="1418819" cy="1375082"/>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152400</xdr:colOff>
          <xdr:row>21</xdr:row>
          <xdr:rowOff>128588</xdr:rowOff>
        </xdr:from>
        <xdr:to>
          <xdr:col>4</xdr:col>
          <xdr:colOff>152400</xdr:colOff>
          <xdr:row>21</xdr:row>
          <xdr:rowOff>128588</xdr:rowOff>
        </xdr:to>
        <xdr:sp macro="" textlink="">
          <xdr:nvSpPr>
            <xdr:cNvPr id="59393" name="Object 1" hidden="1">
              <a:extLst>
                <a:ext uri="{63B3BB69-23CF-44E3-9099-C40C66FF867C}">
                  <a14:compatExt spid="_x0000_s59393"/>
                </a:ext>
                <a:ext uri="{FF2B5EF4-FFF2-40B4-BE49-F238E27FC236}">
                  <a16:creationId xmlns:a16="http://schemas.microsoft.com/office/drawing/2014/main" id="{00000000-0008-0000-1400-00000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21</xdr:row>
          <xdr:rowOff>128588</xdr:rowOff>
        </xdr:from>
        <xdr:to>
          <xdr:col>4</xdr:col>
          <xdr:colOff>152400</xdr:colOff>
          <xdr:row>21</xdr:row>
          <xdr:rowOff>128588</xdr:rowOff>
        </xdr:to>
        <xdr:sp macro="" textlink="">
          <xdr:nvSpPr>
            <xdr:cNvPr id="59394" name="Object 2" hidden="1">
              <a:extLst>
                <a:ext uri="{63B3BB69-23CF-44E3-9099-C40C66FF867C}">
                  <a14:compatExt spid="_x0000_s59394"/>
                </a:ext>
                <a:ext uri="{FF2B5EF4-FFF2-40B4-BE49-F238E27FC236}">
                  <a16:creationId xmlns:a16="http://schemas.microsoft.com/office/drawing/2014/main" id="{00000000-0008-0000-1400-00000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31</xdr:row>
          <xdr:rowOff>128588</xdr:rowOff>
        </xdr:from>
        <xdr:to>
          <xdr:col>4</xdr:col>
          <xdr:colOff>152400</xdr:colOff>
          <xdr:row>31</xdr:row>
          <xdr:rowOff>128588</xdr:rowOff>
        </xdr:to>
        <xdr:sp macro="" textlink="">
          <xdr:nvSpPr>
            <xdr:cNvPr id="59395" name="Object 3" hidden="1">
              <a:extLst>
                <a:ext uri="{63B3BB69-23CF-44E3-9099-C40C66FF867C}">
                  <a14:compatExt spid="_x0000_s59395"/>
                </a:ext>
                <a:ext uri="{FF2B5EF4-FFF2-40B4-BE49-F238E27FC236}">
                  <a16:creationId xmlns:a16="http://schemas.microsoft.com/office/drawing/2014/main" id="{00000000-0008-0000-1400-00000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31</xdr:row>
          <xdr:rowOff>128588</xdr:rowOff>
        </xdr:from>
        <xdr:to>
          <xdr:col>4</xdr:col>
          <xdr:colOff>152400</xdr:colOff>
          <xdr:row>31</xdr:row>
          <xdr:rowOff>128588</xdr:rowOff>
        </xdr:to>
        <xdr:sp macro="" textlink="">
          <xdr:nvSpPr>
            <xdr:cNvPr id="59396" name="Object 4" hidden="1">
              <a:extLst>
                <a:ext uri="{63B3BB69-23CF-44E3-9099-C40C66FF867C}">
                  <a14:compatExt spid="_x0000_s59396"/>
                </a:ext>
                <a:ext uri="{FF2B5EF4-FFF2-40B4-BE49-F238E27FC236}">
                  <a16:creationId xmlns:a16="http://schemas.microsoft.com/office/drawing/2014/main" id="{00000000-0008-0000-1400-00000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6</xdr:col>
      <xdr:colOff>462918</xdr:colOff>
      <xdr:row>35</xdr:row>
      <xdr:rowOff>7620</xdr:rowOff>
    </xdr:from>
    <xdr:to>
      <xdr:col>6</xdr:col>
      <xdr:colOff>676278</xdr:colOff>
      <xdr:row>36</xdr:row>
      <xdr:rowOff>60960</xdr:rowOff>
    </xdr:to>
    <xdr:pic>
      <xdr:nvPicPr>
        <xdr:cNvPr id="2" name="Picture 657">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34818" y="6517958"/>
          <a:ext cx="213360" cy="234315"/>
        </a:xfrm>
        <a:prstGeom prst="rect">
          <a:avLst/>
        </a:prstGeom>
        <a:noFill/>
        <a:ln w="1">
          <a:noFill/>
          <a:miter lim="800000"/>
          <a:headEnd/>
          <a:tailEnd/>
        </a:ln>
      </xdr:spPr>
    </xdr:pic>
    <xdr:clientData/>
  </xdr:twoCellAnchor>
  <xdr:twoCellAnchor editAs="oneCell">
    <xdr:from>
      <xdr:col>1</xdr:col>
      <xdr:colOff>1257300</xdr:colOff>
      <xdr:row>8</xdr:row>
      <xdr:rowOff>106680</xdr:rowOff>
    </xdr:from>
    <xdr:to>
      <xdr:col>6</xdr:col>
      <xdr:colOff>1097280</xdr:colOff>
      <xdr:row>14</xdr:row>
      <xdr:rowOff>76200</xdr:rowOff>
    </xdr:to>
    <xdr:pic>
      <xdr:nvPicPr>
        <xdr:cNvPr id="3" name="Picture 694">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00188" y="1816418"/>
          <a:ext cx="3416617" cy="1074420"/>
        </a:xfrm>
        <a:prstGeom prst="rect">
          <a:avLst/>
        </a:prstGeom>
        <a:noFill/>
        <a:ln w="1">
          <a:noFill/>
          <a:miter lim="800000"/>
          <a:headEnd/>
          <a:tailEnd/>
        </a:ln>
      </xdr:spPr>
    </xdr:pic>
    <xdr:clientData/>
  </xdr:twoCellAnchor>
  <mc:AlternateContent xmlns:mc="http://schemas.openxmlformats.org/markup-compatibility/2006">
    <mc:Choice xmlns:a14="http://schemas.microsoft.com/office/drawing/2010/main" Requires="a14">
      <xdr:twoCellAnchor>
        <xdr:from>
          <xdr:col>5</xdr:col>
          <xdr:colOff>166688</xdr:colOff>
          <xdr:row>20</xdr:row>
          <xdr:rowOff>90488</xdr:rowOff>
        </xdr:from>
        <xdr:to>
          <xdr:col>5</xdr:col>
          <xdr:colOff>166688</xdr:colOff>
          <xdr:row>20</xdr:row>
          <xdr:rowOff>90488</xdr:rowOff>
        </xdr:to>
        <xdr:sp macro="" textlink="">
          <xdr:nvSpPr>
            <xdr:cNvPr id="77825" name="Object 1" hidden="1">
              <a:extLst>
                <a:ext uri="{63B3BB69-23CF-44E3-9099-C40C66FF867C}">
                  <a14:compatExt spid="_x0000_s77825"/>
                </a:ext>
                <a:ext uri="{FF2B5EF4-FFF2-40B4-BE49-F238E27FC236}">
                  <a16:creationId xmlns:a16="http://schemas.microsoft.com/office/drawing/2014/main" id="{00000000-0008-0000-1500-0000013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166688</xdr:colOff>
          <xdr:row>20</xdr:row>
          <xdr:rowOff>90488</xdr:rowOff>
        </xdr:from>
        <xdr:to>
          <xdr:col>5</xdr:col>
          <xdr:colOff>166688</xdr:colOff>
          <xdr:row>20</xdr:row>
          <xdr:rowOff>90488</xdr:rowOff>
        </xdr:to>
        <xdr:sp macro="" textlink="">
          <xdr:nvSpPr>
            <xdr:cNvPr id="77826" name="Object 2" hidden="1">
              <a:extLst>
                <a:ext uri="{63B3BB69-23CF-44E3-9099-C40C66FF867C}">
                  <a14:compatExt spid="_x0000_s77826"/>
                </a:ext>
                <a:ext uri="{FF2B5EF4-FFF2-40B4-BE49-F238E27FC236}">
                  <a16:creationId xmlns:a16="http://schemas.microsoft.com/office/drawing/2014/main" id="{00000000-0008-0000-1500-0000023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138113</xdr:colOff>
          <xdr:row>0</xdr:row>
          <xdr:rowOff>138113</xdr:rowOff>
        </xdr:from>
        <xdr:to>
          <xdr:col>3</xdr:col>
          <xdr:colOff>138113</xdr:colOff>
          <xdr:row>0</xdr:row>
          <xdr:rowOff>138113</xdr:rowOff>
        </xdr:to>
        <xdr:sp macro="" textlink="">
          <xdr:nvSpPr>
            <xdr:cNvPr id="60417" name="Object 1" hidden="1">
              <a:extLst>
                <a:ext uri="{63B3BB69-23CF-44E3-9099-C40C66FF867C}">
                  <a14:compatExt spid="_x0000_s60417"/>
                </a:ext>
                <a:ext uri="{FF2B5EF4-FFF2-40B4-BE49-F238E27FC236}">
                  <a16:creationId xmlns:a16="http://schemas.microsoft.com/office/drawing/2014/main" id="{00000000-0008-0000-1600-000001E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0</xdr:row>
          <xdr:rowOff>138113</xdr:rowOff>
        </xdr:from>
        <xdr:to>
          <xdr:col>3</xdr:col>
          <xdr:colOff>138113</xdr:colOff>
          <xdr:row>0</xdr:row>
          <xdr:rowOff>138113</xdr:rowOff>
        </xdr:to>
        <xdr:sp macro="" textlink="">
          <xdr:nvSpPr>
            <xdr:cNvPr id="60418" name="Object 2" hidden="1">
              <a:extLst>
                <a:ext uri="{63B3BB69-23CF-44E3-9099-C40C66FF867C}">
                  <a14:compatExt spid="_x0000_s60418"/>
                </a:ext>
                <a:ext uri="{FF2B5EF4-FFF2-40B4-BE49-F238E27FC236}">
                  <a16:creationId xmlns:a16="http://schemas.microsoft.com/office/drawing/2014/main" id="{00000000-0008-0000-1600-000002E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4</xdr:col>
      <xdr:colOff>493395</xdr:colOff>
      <xdr:row>35</xdr:row>
      <xdr:rowOff>14289</xdr:rowOff>
    </xdr:from>
    <xdr:to>
      <xdr:col>8</xdr:col>
      <xdr:colOff>20955</xdr:colOff>
      <xdr:row>48</xdr:row>
      <xdr:rowOff>1614</xdr:rowOff>
    </xdr:to>
    <xdr:graphicFrame macro="">
      <xdr:nvGraphicFramePr>
        <xdr:cNvPr id="5" name="Grafiek 4">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35</xdr:row>
      <xdr:rowOff>28577</xdr:rowOff>
    </xdr:from>
    <xdr:to>
      <xdr:col>4</xdr:col>
      <xdr:colOff>438150</xdr:colOff>
      <xdr:row>48</xdr:row>
      <xdr:rowOff>15902</xdr:rowOff>
    </xdr:to>
    <xdr:graphicFrame macro="">
      <xdr:nvGraphicFramePr>
        <xdr:cNvPr id="3" name="Chart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72684</xdr:colOff>
      <xdr:row>31</xdr:row>
      <xdr:rowOff>97633</xdr:rowOff>
    </xdr:from>
    <xdr:to>
      <xdr:col>2</xdr:col>
      <xdr:colOff>536474</xdr:colOff>
      <xdr:row>48</xdr:row>
      <xdr:rowOff>71437</xdr:rowOff>
    </xdr:to>
    <xdr:pic>
      <xdr:nvPicPr>
        <xdr:cNvPr id="2" name="Afbeelding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72684" y="7031833"/>
          <a:ext cx="2914890" cy="2602704"/>
        </a:xfrm>
        <a:prstGeom prst="rect">
          <a:avLst/>
        </a:prstGeom>
      </xdr:spPr>
    </xdr:pic>
    <xdr:clientData/>
  </xdr:twoCellAnchor>
  <xdr:twoCellAnchor editAs="oneCell">
    <xdr:from>
      <xdr:col>3</xdr:col>
      <xdr:colOff>245745</xdr:colOff>
      <xdr:row>8</xdr:row>
      <xdr:rowOff>4762</xdr:rowOff>
    </xdr:from>
    <xdr:to>
      <xdr:col>4</xdr:col>
      <xdr:colOff>188488</xdr:colOff>
      <xdr:row>10</xdr:row>
      <xdr:rowOff>132333</xdr:rowOff>
    </xdr:to>
    <xdr:pic>
      <xdr:nvPicPr>
        <xdr:cNvPr id="3" name="Afbeelding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3846195" y="2286000"/>
          <a:ext cx="923818" cy="527621"/>
        </a:xfrm>
        <a:prstGeom prst="rect">
          <a:avLst/>
        </a:prstGeom>
      </xdr:spPr>
    </xdr:pic>
    <xdr:clientData/>
  </xdr:twoCellAnchor>
  <xdr:twoCellAnchor>
    <xdr:from>
      <xdr:col>1</xdr:col>
      <xdr:colOff>641985</xdr:colOff>
      <xdr:row>9</xdr:row>
      <xdr:rowOff>120936</xdr:rowOff>
    </xdr:from>
    <xdr:to>
      <xdr:col>3</xdr:col>
      <xdr:colOff>340995</xdr:colOff>
      <xdr:row>12</xdr:row>
      <xdr:rowOff>160021</xdr:rowOff>
    </xdr:to>
    <xdr:cxnSp macro="">
      <xdr:nvCxnSpPr>
        <xdr:cNvPr id="4" name="Rechte verbindingslijn met pijl 3">
          <a:extLst>
            <a:ext uri="{FF2B5EF4-FFF2-40B4-BE49-F238E27FC236}">
              <a16:creationId xmlns:a16="http://schemas.microsoft.com/office/drawing/2014/main" id="{00000000-0008-0000-1700-000004000000}"/>
            </a:ext>
          </a:extLst>
        </xdr:cNvPr>
        <xdr:cNvCxnSpPr/>
      </xdr:nvCxnSpPr>
      <xdr:spPr>
        <a:xfrm flipV="1">
          <a:off x="2026285" y="2660936"/>
          <a:ext cx="2162810" cy="648685"/>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466725</xdr:colOff>
      <xdr:row>29</xdr:row>
      <xdr:rowOff>28575</xdr:rowOff>
    </xdr:from>
    <xdr:to>
      <xdr:col>0</xdr:col>
      <xdr:colOff>1057275</xdr:colOff>
      <xdr:row>36</xdr:row>
      <xdr:rowOff>57150</xdr:rowOff>
    </xdr:to>
    <xdr:cxnSp macro="">
      <xdr:nvCxnSpPr>
        <xdr:cNvPr id="5" name="Rechte verbindingslijn met pijl 4">
          <a:extLst>
            <a:ext uri="{FF2B5EF4-FFF2-40B4-BE49-F238E27FC236}">
              <a16:creationId xmlns:a16="http://schemas.microsoft.com/office/drawing/2014/main" id="{00000000-0008-0000-1700-000005000000}"/>
            </a:ext>
          </a:extLst>
        </xdr:cNvPr>
        <xdr:cNvCxnSpPr/>
      </xdr:nvCxnSpPr>
      <xdr:spPr>
        <a:xfrm>
          <a:off x="466725" y="6657975"/>
          <a:ext cx="590550" cy="1133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222249</xdr:colOff>
      <xdr:row>18</xdr:row>
      <xdr:rowOff>3</xdr:rowOff>
    </xdr:from>
    <xdr:to>
      <xdr:col>7</xdr:col>
      <xdr:colOff>10584</xdr:colOff>
      <xdr:row>33</xdr:row>
      <xdr:rowOff>84667</xdr:rowOff>
    </xdr:to>
    <xdr:pic>
      <xdr:nvPicPr>
        <xdr:cNvPr id="2" name="Afbeelding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3625849" y="3949703"/>
          <a:ext cx="3801535" cy="294216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60960</xdr:colOff>
      <xdr:row>35</xdr:row>
      <xdr:rowOff>15240</xdr:rowOff>
    </xdr:from>
    <xdr:to>
      <xdr:col>7</xdr:col>
      <xdr:colOff>365760</xdr:colOff>
      <xdr:row>43</xdr:row>
      <xdr:rowOff>175260</xdr:rowOff>
    </xdr:to>
    <xdr:pic>
      <xdr:nvPicPr>
        <xdr:cNvPr id="2" name="Afbeelding 11" descr="toetsenbord achtergrond.jp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5614035" y="7282815"/>
          <a:ext cx="1552575" cy="1684020"/>
        </a:xfrm>
        <a:prstGeom prst="rect">
          <a:avLst/>
        </a:prstGeom>
        <a:noFill/>
        <a:ln w="9525">
          <a:noFill/>
          <a:miter lim="800000"/>
          <a:headEnd/>
          <a:tailEnd/>
        </a:ln>
      </xdr:spPr>
    </xdr:pic>
    <xdr:clientData/>
  </xdr:twoCellAnchor>
  <xdr:twoCellAnchor editAs="oneCell">
    <xdr:from>
      <xdr:col>5</xdr:col>
      <xdr:colOff>36195</xdr:colOff>
      <xdr:row>10</xdr:row>
      <xdr:rowOff>224790</xdr:rowOff>
    </xdr:from>
    <xdr:to>
      <xdr:col>7</xdr:col>
      <xdr:colOff>607695</xdr:colOff>
      <xdr:row>21</xdr:row>
      <xdr:rowOff>116205</xdr:rowOff>
    </xdr:to>
    <xdr:pic>
      <xdr:nvPicPr>
        <xdr:cNvPr id="3" name="Afbeelding 12" descr="toetsenbord achtergrond.jpg">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589270" y="2453640"/>
          <a:ext cx="1895475" cy="215836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2347913</xdr:colOff>
          <xdr:row>23</xdr:row>
          <xdr:rowOff>61913</xdr:rowOff>
        </xdr:from>
        <xdr:to>
          <xdr:col>1</xdr:col>
          <xdr:colOff>2347913</xdr:colOff>
          <xdr:row>23</xdr:row>
          <xdr:rowOff>61913</xdr:rowOff>
        </xdr:to>
        <xdr:sp macro="" textlink="">
          <xdr:nvSpPr>
            <xdr:cNvPr id="26627" name="Object 3" hidden="1">
              <a:extLst>
                <a:ext uri="{63B3BB69-23CF-44E3-9099-C40C66FF867C}">
                  <a14:compatExt spid="_x0000_s26627"/>
                </a:ext>
                <a:ext uri="{FF2B5EF4-FFF2-40B4-BE49-F238E27FC236}">
                  <a16:creationId xmlns:a16="http://schemas.microsoft.com/office/drawing/2014/main" id="{00000000-0008-0000-1900-0000036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2347913</xdr:colOff>
          <xdr:row>23</xdr:row>
          <xdr:rowOff>61913</xdr:rowOff>
        </xdr:from>
        <xdr:to>
          <xdr:col>1</xdr:col>
          <xdr:colOff>2347913</xdr:colOff>
          <xdr:row>23</xdr:row>
          <xdr:rowOff>61913</xdr:rowOff>
        </xdr:to>
        <xdr:sp macro="" textlink="">
          <xdr:nvSpPr>
            <xdr:cNvPr id="26628" name="Object 4" hidden="1">
              <a:extLst>
                <a:ext uri="{63B3BB69-23CF-44E3-9099-C40C66FF867C}">
                  <a14:compatExt spid="_x0000_s26628"/>
                </a:ext>
                <a:ext uri="{FF2B5EF4-FFF2-40B4-BE49-F238E27FC236}">
                  <a16:creationId xmlns:a16="http://schemas.microsoft.com/office/drawing/2014/main" id="{00000000-0008-0000-1900-0000046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604886</xdr:colOff>
      <xdr:row>27</xdr:row>
      <xdr:rowOff>57499</xdr:rowOff>
    </xdr:from>
    <xdr:to>
      <xdr:col>11</xdr:col>
      <xdr:colOff>75080</xdr:colOff>
      <xdr:row>29</xdr:row>
      <xdr:rowOff>74644</xdr:rowOff>
    </xdr:to>
    <xdr:pic>
      <xdr:nvPicPr>
        <xdr:cNvPr id="2" name="Picture 8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97486" y="5505799"/>
          <a:ext cx="2619794" cy="398145"/>
        </a:xfrm>
        <a:prstGeom prst="rect">
          <a:avLst/>
        </a:prstGeom>
        <a:noFill/>
        <a:ln w="1">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19050</xdr:colOff>
      <xdr:row>66</xdr:row>
      <xdr:rowOff>19050</xdr:rowOff>
    </xdr:from>
    <xdr:to>
      <xdr:col>9</xdr:col>
      <xdr:colOff>0</xdr:colOff>
      <xdr:row>70</xdr:row>
      <xdr:rowOff>80922</xdr:rowOff>
    </xdr:to>
    <xdr:pic>
      <xdr:nvPicPr>
        <xdr:cNvPr id="2" name="Afbeelding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575" y="13306425"/>
          <a:ext cx="4219575" cy="12810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522921</xdr:colOff>
      <xdr:row>2</xdr:row>
      <xdr:rowOff>35242</xdr:rowOff>
    </xdr:from>
    <xdr:to>
      <xdr:col>11</xdr:col>
      <xdr:colOff>4555</xdr:colOff>
      <xdr:row>4</xdr:row>
      <xdr:rowOff>107632</xdr:rowOff>
    </xdr:to>
    <xdr:pic>
      <xdr:nvPicPr>
        <xdr:cNvPr id="2" name="Picture 117" descr="Knipsel">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srcRect l="25402" t="1908" b="-1908"/>
        <a:stretch/>
      </xdr:blipFill>
      <xdr:spPr bwMode="auto">
        <a:xfrm>
          <a:off x="6309359" y="659130"/>
          <a:ext cx="1286621" cy="472440"/>
        </a:xfrm>
        <a:prstGeom prst="rect">
          <a:avLst/>
        </a:prstGeom>
        <a:noFill/>
        <a:ln w="9525">
          <a:noFill/>
          <a:miter lim="800000"/>
          <a:headEnd/>
          <a:tailEnd/>
        </a:ln>
      </xdr:spPr>
    </xdr:pic>
    <xdr:clientData/>
  </xdr:twoCellAnchor>
  <xdr:twoCellAnchor>
    <xdr:from>
      <xdr:col>10</xdr:col>
      <xdr:colOff>390525</xdr:colOff>
      <xdr:row>2</xdr:row>
      <xdr:rowOff>147637</xdr:rowOff>
    </xdr:from>
    <xdr:to>
      <xdr:col>10</xdr:col>
      <xdr:colOff>1543050</xdr:colOff>
      <xdr:row>2</xdr:row>
      <xdr:rowOff>147637</xdr:rowOff>
    </xdr:to>
    <xdr:cxnSp macro="">
      <xdr:nvCxnSpPr>
        <xdr:cNvPr id="3" name="AutoShape 22">
          <a:extLst>
            <a:ext uri="{FF2B5EF4-FFF2-40B4-BE49-F238E27FC236}">
              <a16:creationId xmlns:a16="http://schemas.microsoft.com/office/drawing/2014/main" id="{00000000-0008-0000-0200-000003000000}"/>
            </a:ext>
          </a:extLst>
        </xdr:cNvPr>
        <xdr:cNvCxnSpPr>
          <a:cxnSpLocks noChangeShapeType="1"/>
        </xdr:cNvCxnSpPr>
      </xdr:nvCxnSpPr>
      <xdr:spPr bwMode="auto">
        <a:xfrm>
          <a:off x="6176963" y="771525"/>
          <a:ext cx="1152525" cy="0"/>
        </a:xfrm>
        <a:prstGeom prst="straightConnector1">
          <a:avLst/>
        </a:prstGeom>
        <a:noFill/>
        <a:ln w="38100">
          <a:solidFill>
            <a:srgbClr val="FFC000"/>
          </a:solidFill>
          <a:round/>
          <a:headEnd/>
          <a:tailEnd type="triangle" w="med" len="med"/>
        </a:ln>
        <a:scene3d>
          <a:camera prst="orthographicFront"/>
          <a:lightRig rig="threePt" dir="t"/>
        </a:scene3d>
        <a:sp3d prstMaterial="matte">
          <a:bevelT/>
        </a:sp3d>
      </xdr:spPr>
    </xdr:cxnSp>
    <xdr:clientData/>
  </xdr:twoCellAnchor>
  <xdr:twoCellAnchor>
    <xdr:from>
      <xdr:col>8</xdr:col>
      <xdr:colOff>361950</xdr:colOff>
      <xdr:row>24</xdr:row>
      <xdr:rowOff>142875</xdr:rowOff>
    </xdr:from>
    <xdr:to>
      <xdr:col>10</xdr:col>
      <xdr:colOff>1657350</xdr:colOff>
      <xdr:row>29</xdr:row>
      <xdr:rowOff>9525</xdr:rowOff>
    </xdr:to>
    <xdr:sp macro="" textlink="">
      <xdr:nvSpPr>
        <xdr:cNvPr id="4" name="Wolkvormig bijschrift 1">
          <a:extLst>
            <a:ext uri="{FF2B5EF4-FFF2-40B4-BE49-F238E27FC236}">
              <a16:creationId xmlns:a16="http://schemas.microsoft.com/office/drawing/2014/main" id="{00000000-0008-0000-0200-000004000000}"/>
            </a:ext>
          </a:extLst>
        </xdr:cNvPr>
        <xdr:cNvSpPr/>
      </xdr:nvSpPr>
      <xdr:spPr>
        <a:xfrm>
          <a:off x="5264150" y="5311775"/>
          <a:ext cx="2641600" cy="882650"/>
        </a:xfrm>
        <a:prstGeom prst="cloudCallout">
          <a:avLst>
            <a:gd name="adj1" fmla="val 27879"/>
            <a:gd name="adj2" fmla="val -83055"/>
          </a:avLst>
        </a:prstGeom>
        <a:effectLst>
          <a:outerShdw blurRad="50800" dist="38100" dir="2700000" algn="tl" rotWithShape="0">
            <a:prstClr val="black">
              <a:alpha val="40000"/>
            </a:prstClr>
          </a:outerShdw>
        </a:effectLst>
        <a:scene3d>
          <a:camera prst="orthographicFront"/>
          <a:lightRig rig="threePt" dir="t"/>
        </a:scene3d>
        <a:sp3d>
          <a:bevelT w="152400" h="50800" prst="softRound"/>
        </a:sp3d>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nl-NL" sz="1600"/>
            <a:t>Let op!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731520</xdr:colOff>
      <xdr:row>0</xdr:row>
      <xdr:rowOff>0</xdr:rowOff>
    </xdr:from>
    <xdr:to>
      <xdr:col>6</xdr:col>
      <xdr:colOff>731520</xdr:colOff>
      <xdr:row>2</xdr:row>
      <xdr:rowOff>64770</xdr:rowOff>
    </xdr:to>
    <xdr:pic>
      <xdr:nvPicPr>
        <xdr:cNvPr id="2" name="Picture 175" descr="CompuTraining witte achtergrond 2009">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32220" y="0"/>
          <a:ext cx="0" cy="7251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9</xdr:col>
      <xdr:colOff>404806</xdr:colOff>
      <xdr:row>12</xdr:row>
      <xdr:rowOff>1</xdr:rowOff>
    </xdr:from>
    <xdr:ext cx="1647826" cy="818102"/>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619744" y="2643189"/>
          <a:ext cx="1647826" cy="818102"/>
        </a:xfrm>
        <a:prstGeom prst="rect">
          <a:avLst/>
        </a:prstGeom>
      </xdr:spPr>
    </xdr:pic>
    <xdr:clientData/>
  </xdr:oneCellAnchor>
  <xdr:twoCellAnchor>
    <xdr:from>
      <xdr:col>7</xdr:col>
      <xdr:colOff>604837</xdr:colOff>
      <xdr:row>12</xdr:row>
      <xdr:rowOff>114300</xdr:rowOff>
    </xdr:from>
    <xdr:to>
      <xdr:col>9</xdr:col>
      <xdr:colOff>542925</xdr:colOff>
      <xdr:row>12</xdr:row>
      <xdr:rowOff>166687</xdr:rowOff>
    </xdr:to>
    <xdr:cxnSp macro="">
      <xdr:nvCxnSpPr>
        <xdr:cNvPr id="3" name="Rechte verbindingslijn met pijl 2">
          <a:extLst>
            <a:ext uri="{FF2B5EF4-FFF2-40B4-BE49-F238E27FC236}">
              <a16:creationId xmlns:a16="http://schemas.microsoft.com/office/drawing/2014/main" id="{00000000-0008-0000-0400-000003000000}"/>
            </a:ext>
          </a:extLst>
        </xdr:cNvPr>
        <xdr:cNvCxnSpPr/>
      </xdr:nvCxnSpPr>
      <xdr:spPr>
        <a:xfrm>
          <a:off x="4572000" y="2757488"/>
          <a:ext cx="1185863" cy="5238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14288</xdr:colOff>
      <xdr:row>14</xdr:row>
      <xdr:rowOff>138112</xdr:rowOff>
    </xdr:from>
    <xdr:to>
      <xdr:col>11</xdr:col>
      <xdr:colOff>161925</xdr:colOff>
      <xdr:row>15</xdr:row>
      <xdr:rowOff>109537</xdr:rowOff>
    </xdr:to>
    <xdr:cxnSp macro="">
      <xdr:nvCxnSpPr>
        <xdr:cNvPr id="4" name="Rechte verbindingslijn met pijl 3">
          <a:extLst>
            <a:ext uri="{FF2B5EF4-FFF2-40B4-BE49-F238E27FC236}">
              <a16:creationId xmlns:a16="http://schemas.microsoft.com/office/drawing/2014/main" id="{00000000-0008-0000-0400-000004000000}"/>
            </a:ext>
          </a:extLst>
        </xdr:cNvPr>
        <xdr:cNvCxnSpPr/>
      </xdr:nvCxnSpPr>
      <xdr:spPr>
        <a:xfrm>
          <a:off x="5229226" y="3181350"/>
          <a:ext cx="1395412" cy="1714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366713</xdr:colOff>
          <xdr:row>0</xdr:row>
          <xdr:rowOff>290513</xdr:rowOff>
        </xdr:from>
        <xdr:to>
          <xdr:col>2</xdr:col>
          <xdr:colOff>366713</xdr:colOff>
          <xdr:row>0</xdr:row>
          <xdr:rowOff>290513</xdr:rowOff>
        </xdr:to>
        <xdr:sp macro="" textlink="">
          <xdr:nvSpPr>
            <xdr:cNvPr id="51201" name="Object 1" hidden="1">
              <a:extLst>
                <a:ext uri="{63B3BB69-23CF-44E3-9099-C40C66FF867C}">
                  <a14:compatExt spid="_x0000_s51201"/>
                </a:ext>
                <a:ext uri="{FF2B5EF4-FFF2-40B4-BE49-F238E27FC236}">
                  <a16:creationId xmlns:a16="http://schemas.microsoft.com/office/drawing/2014/main" id="{00000000-0008-0000-0600-000001C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366713</xdr:colOff>
          <xdr:row>0</xdr:row>
          <xdr:rowOff>290513</xdr:rowOff>
        </xdr:from>
        <xdr:to>
          <xdr:col>2</xdr:col>
          <xdr:colOff>366713</xdr:colOff>
          <xdr:row>0</xdr:row>
          <xdr:rowOff>290513</xdr:rowOff>
        </xdr:to>
        <xdr:sp macro="" textlink="">
          <xdr:nvSpPr>
            <xdr:cNvPr id="51202" name="Object 2" hidden="1">
              <a:extLst>
                <a:ext uri="{63B3BB69-23CF-44E3-9099-C40C66FF867C}">
                  <a14:compatExt spid="_x0000_s51202"/>
                </a:ext>
                <a:ext uri="{FF2B5EF4-FFF2-40B4-BE49-F238E27FC236}">
                  <a16:creationId xmlns:a16="http://schemas.microsoft.com/office/drawing/2014/main" id="{00000000-0008-0000-0600-000002C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0</xdr:colOff>
      <xdr:row>17</xdr:row>
      <xdr:rowOff>200025</xdr:rowOff>
    </xdr:from>
    <xdr:to>
      <xdr:col>4</xdr:col>
      <xdr:colOff>0</xdr:colOff>
      <xdr:row>19</xdr:row>
      <xdr:rowOff>201549</xdr:rowOff>
    </xdr:to>
    <xdr:sp macro="" textlink="">
      <xdr:nvSpPr>
        <xdr:cNvPr id="2" name="Tekstvak 14">
          <a:extLst>
            <a:ext uri="{FF2B5EF4-FFF2-40B4-BE49-F238E27FC236}">
              <a16:creationId xmlns:a16="http://schemas.microsoft.com/office/drawing/2014/main" id="{00000000-0008-0000-0700-000002000000}"/>
            </a:ext>
          </a:extLst>
        </xdr:cNvPr>
        <xdr:cNvSpPr txBox="1">
          <a:spLocks noChangeArrowheads="1"/>
        </xdr:cNvSpPr>
      </xdr:nvSpPr>
      <xdr:spPr bwMode="auto">
        <a:xfrm>
          <a:off x="2781300" y="4594225"/>
          <a:ext cx="2654300" cy="547624"/>
        </a:xfrm>
        <a:prstGeom prst="rect">
          <a:avLst/>
        </a:prstGeom>
        <a:solidFill>
          <a:schemeClr val="accent1">
            <a:lumMod val="20000"/>
            <a:lumOff val="80000"/>
          </a:schemeClr>
        </a:solidFill>
        <a:ln w="9525">
          <a:solidFill>
            <a:srgbClr val="BCBCBC"/>
          </a:solidFill>
          <a:miter lim="800000"/>
          <a:headEnd/>
          <a:tailEnd/>
        </a:ln>
      </xdr:spPr>
      <xdr:txBody>
        <a:bodyPr vertOverflow="clip" wrap="square" lIns="90000" tIns="108000" rIns="90000" bIns="108000" anchor="ctr" upright="1"/>
        <a:lstStyle/>
        <a:p>
          <a:pPr algn="ctr" rtl="0">
            <a:defRPr sz="1000"/>
          </a:pPr>
          <a:r>
            <a:rPr lang="nl-NL" sz="2000" b="0" i="0" u="none" strike="dblStrike" baseline="0">
              <a:solidFill>
                <a:srgbClr val="000000"/>
              </a:solidFill>
              <a:latin typeface="Brush Script MT"/>
            </a:rPr>
            <a:t>Dit is een Tekstvak</a:t>
          </a:r>
        </a:p>
      </xdr:txBody>
    </xdr:sp>
    <xdr:clientData/>
  </xdr:twoCellAnchor>
  <xdr:twoCellAnchor>
    <xdr:from>
      <xdr:col>3</xdr:col>
      <xdr:colOff>0</xdr:colOff>
      <xdr:row>32</xdr:row>
      <xdr:rowOff>200025</xdr:rowOff>
    </xdr:from>
    <xdr:to>
      <xdr:col>4</xdr:col>
      <xdr:colOff>0</xdr:colOff>
      <xdr:row>34</xdr:row>
      <xdr:rowOff>201549</xdr:rowOff>
    </xdr:to>
    <xdr:sp macro="" textlink="">
      <xdr:nvSpPr>
        <xdr:cNvPr id="4" name="Tekstvak 14">
          <a:extLst>
            <a:ext uri="{FF2B5EF4-FFF2-40B4-BE49-F238E27FC236}">
              <a16:creationId xmlns:a16="http://schemas.microsoft.com/office/drawing/2014/main" id="{00000000-0008-0000-0700-000004000000}"/>
            </a:ext>
          </a:extLst>
        </xdr:cNvPr>
        <xdr:cNvSpPr txBox="1">
          <a:spLocks noChangeArrowheads="1"/>
        </xdr:cNvSpPr>
      </xdr:nvSpPr>
      <xdr:spPr bwMode="auto">
        <a:xfrm>
          <a:off x="2586038" y="4557713"/>
          <a:ext cx="2481262" cy="558736"/>
        </a:xfrm>
        <a:prstGeom prst="rect">
          <a:avLst/>
        </a:prstGeom>
        <a:solidFill>
          <a:schemeClr val="accent1">
            <a:lumMod val="20000"/>
            <a:lumOff val="80000"/>
          </a:schemeClr>
        </a:solidFill>
        <a:ln w="9525">
          <a:solidFill>
            <a:srgbClr val="BCBCBC"/>
          </a:solidFill>
          <a:miter lim="800000"/>
          <a:headEnd/>
          <a:tailEnd/>
        </a:ln>
      </xdr:spPr>
      <xdr:txBody>
        <a:bodyPr vertOverflow="clip" wrap="square" lIns="90000" tIns="108000" rIns="90000" bIns="108000" anchor="ctr" upright="1"/>
        <a:lstStyle/>
        <a:p>
          <a:pPr algn="ctr" rtl="0">
            <a:defRPr sz="1000"/>
          </a:pPr>
          <a:r>
            <a:rPr lang="nl-NL" sz="2000" b="0" i="0" u="none" strike="dblStrike" baseline="0">
              <a:solidFill>
                <a:srgbClr val="000000"/>
              </a:solidFill>
              <a:latin typeface="Brush Script MT"/>
            </a:rPr>
            <a:t>Dit is een Tekstvak</a:t>
          </a:r>
        </a:p>
      </xdr:txBody>
    </xdr:sp>
    <xdr:clientData/>
  </xdr:twoCellAnchor>
  <mc:AlternateContent xmlns:mc="http://schemas.openxmlformats.org/markup-compatibility/2006">
    <mc:Choice xmlns:a14="http://schemas.microsoft.com/office/drawing/2010/main" Requires="a14">
      <xdr:twoCellAnchor>
        <xdr:from>
          <xdr:col>3</xdr:col>
          <xdr:colOff>61913</xdr:colOff>
          <xdr:row>22</xdr:row>
          <xdr:rowOff>38100</xdr:rowOff>
        </xdr:from>
        <xdr:to>
          <xdr:col>3</xdr:col>
          <xdr:colOff>61913</xdr:colOff>
          <xdr:row>22</xdr:row>
          <xdr:rowOff>38100</xdr:rowOff>
        </xdr:to>
        <xdr:sp macro="" textlink="">
          <xdr:nvSpPr>
            <xdr:cNvPr id="52227" name="Object 3" hidden="1">
              <a:extLst>
                <a:ext uri="{63B3BB69-23CF-44E3-9099-C40C66FF867C}">
                  <a14:compatExt spid="_x0000_s52227"/>
                </a:ext>
                <a:ext uri="{FF2B5EF4-FFF2-40B4-BE49-F238E27FC236}">
                  <a16:creationId xmlns:a16="http://schemas.microsoft.com/office/drawing/2014/main" id="{00000000-0008-0000-0700-000003C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61913</xdr:colOff>
          <xdr:row>22</xdr:row>
          <xdr:rowOff>38100</xdr:rowOff>
        </xdr:from>
        <xdr:to>
          <xdr:col>3</xdr:col>
          <xdr:colOff>61913</xdr:colOff>
          <xdr:row>22</xdr:row>
          <xdr:rowOff>38100</xdr:rowOff>
        </xdr:to>
        <xdr:sp macro="" textlink="">
          <xdr:nvSpPr>
            <xdr:cNvPr id="52228" name="Object 4" hidden="1">
              <a:extLst>
                <a:ext uri="{63B3BB69-23CF-44E3-9099-C40C66FF867C}">
                  <a14:compatExt spid="_x0000_s52228"/>
                </a:ext>
                <a:ext uri="{FF2B5EF4-FFF2-40B4-BE49-F238E27FC236}">
                  <a16:creationId xmlns:a16="http://schemas.microsoft.com/office/drawing/2014/main" id="{00000000-0008-0000-0700-000004C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1066800</xdr:colOff>
      <xdr:row>10</xdr:row>
      <xdr:rowOff>139065</xdr:rowOff>
    </xdr:from>
    <xdr:ext cx="1089660" cy="285750"/>
    <xdr:pic>
      <xdr:nvPicPr>
        <xdr:cNvPr id="5" name="Picture 433">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81125" y="2810828"/>
          <a:ext cx="1089660" cy="285750"/>
        </a:xfrm>
        <a:prstGeom prst="rect">
          <a:avLst/>
        </a:prstGeom>
        <a:noFill/>
        <a:ln w="1">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300989</xdr:colOff>
      <xdr:row>3</xdr:row>
      <xdr:rowOff>1</xdr:rowOff>
    </xdr:from>
    <xdr:to>
      <xdr:col>10</xdr:col>
      <xdr:colOff>200025</xdr:colOff>
      <xdr:row>4</xdr:row>
      <xdr:rowOff>112022</xdr:rowOff>
    </xdr:to>
    <xdr:pic>
      <xdr:nvPicPr>
        <xdr:cNvPr id="2" name="Picture 256">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42789" y="850901"/>
          <a:ext cx="876936" cy="315221"/>
        </a:xfrm>
        <a:prstGeom prst="rect">
          <a:avLst/>
        </a:prstGeom>
        <a:noFill/>
        <a:ln w="1">
          <a:noFill/>
          <a:miter lim="800000"/>
          <a:headEnd/>
          <a:tailEnd/>
        </a:ln>
      </xdr:spPr>
    </xdr:pic>
    <xdr:clientData/>
  </xdr:twoCellAnchor>
  <xdr:twoCellAnchor>
    <xdr:from>
      <xdr:col>7</xdr:col>
      <xdr:colOff>585787</xdr:colOff>
      <xdr:row>3</xdr:row>
      <xdr:rowOff>119063</xdr:rowOff>
    </xdr:from>
    <xdr:to>
      <xdr:col>8</xdr:col>
      <xdr:colOff>428625</xdr:colOff>
      <xdr:row>3</xdr:row>
      <xdr:rowOff>138112</xdr:rowOff>
    </xdr:to>
    <xdr:cxnSp macro="">
      <xdr:nvCxnSpPr>
        <xdr:cNvPr id="3" name="AutoShape 22">
          <a:extLst>
            <a:ext uri="{FF2B5EF4-FFF2-40B4-BE49-F238E27FC236}">
              <a16:creationId xmlns:a16="http://schemas.microsoft.com/office/drawing/2014/main" id="{00000000-0008-0000-0800-000003000000}"/>
            </a:ext>
          </a:extLst>
        </xdr:cNvPr>
        <xdr:cNvCxnSpPr>
          <a:cxnSpLocks noChangeShapeType="1"/>
        </xdr:cNvCxnSpPr>
      </xdr:nvCxnSpPr>
      <xdr:spPr bwMode="auto">
        <a:xfrm flipV="1">
          <a:off x="3848100" y="976313"/>
          <a:ext cx="538163" cy="19049"/>
        </a:xfrm>
        <a:prstGeom prst="straightConnector1">
          <a:avLst/>
        </a:prstGeom>
        <a:noFill/>
        <a:ln w="38100">
          <a:solidFill>
            <a:srgbClr val="FFC000"/>
          </a:solidFill>
          <a:round/>
          <a:headEnd/>
          <a:tailEnd type="triangle" w="med" len="med"/>
        </a:ln>
        <a:scene3d>
          <a:camera prst="orthographicFront"/>
          <a:lightRig rig="threePt" dir="t"/>
        </a:scene3d>
        <a:sp3d prstMaterial="matte">
          <a:bevelT/>
        </a:sp3d>
      </xdr:spPr>
    </xdr:cxnSp>
    <xdr:clientData/>
  </xdr:twoCellAnchor>
  <xdr:twoCellAnchor editAs="oneCell">
    <xdr:from>
      <xdr:col>12</xdr:col>
      <xdr:colOff>19050</xdr:colOff>
      <xdr:row>21</xdr:row>
      <xdr:rowOff>19050</xdr:rowOff>
    </xdr:from>
    <xdr:to>
      <xdr:col>13</xdr:col>
      <xdr:colOff>190252</xdr:colOff>
      <xdr:row>27</xdr:row>
      <xdr:rowOff>152217</xdr:rowOff>
    </xdr:to>
    <xdr:pic>
      <xdr:nvPicPr>
        <xdr:cNvPr id="4" name="Afbeelding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tretch>
          <a:fillRect/>
        </a:stretch>
      </xdr:blipFill>
      <xdr:spPr>
        <a:xfrm>
          <a:off x="6788150" y="4718050"/>
          <a:ext cx="1974602" cy="1492067"/>
        </a:xfrm>
        <a:prstGeom prst="rect">
          <a:avLst/>
        </a:prstGeom>
      </xdr:spPr>
    </xdr:pic>
    <xdr:clientData/>
  </xdr:twoCellAnchor>
  <xdr:twoCellAnchor>
    <xdr:from>
      <xdr:col>10</xdr:col>
      <xdr:colOff>95250</xdr:colOff>
      <xdr:row>21</xdr:row>
      <xdr:rowOff>161925</xdr:rowOff>
    </xdr:from>
    <xdr:to>
      <xdr:col>12</xdr:col>
      <xdr:colOff>171450</xdr:colOff>
      <xdr:row>22</xdr:row>
      <xdr:rowOff>133350</xdr:rowOff>
    </xdr:to>
    <xdr:cxnSp macro="">
      <xdr:nvCxnSpPr>
        <xdr:cNvPr id="5" name="AutoShape 22">
          <a:extLst>
            <a:ext uri="{FF2B5EF4-FFF2-40B4-BE49-F238E27FC236}">
              <a16:creationId xmlns:a16="http://schemas.microsoft.com/office/drawing/2014/main" id="{00000000-0008-0000-0800-000005000000}"/>
            </a:ext>
          </a:extLst>
        </xdr:cNvPr>
        <xdr:cNvCxnSpPr>
          <a:cxnSpLocks noChangeShapeType="1"/>
        </xdr:cNvCxnSpPr>
      </xdr:nvCxnSpPr>
      <xdr:spPr bwMode="auto">
        <a:xfrm>
          <a:off x="5314950" y="4860925"/>
          <a:ext cx="1625600" cy="174625"/>
        </a:xfrm>
        <a:prstGeom prst="straightConnector1">
          <a:avLst/>
        </a:prstGeom>
        <a:noFill/>
        <a:ln w="38100">
          <a:solidFill>
            <a:srgbClr val="FFC000"/>
          </a:solidFill>
          <a:round/>
          <a:headEnd/>
          <a:tailEnd type="triangle" w="med" len="med"/>
        </a:ln>
        <a:scene3d>
          <a:camera prst="orthographicFront"/>
          <a:lightRig rig="threePt" dir="t"/>
        </a:scene3d>
        <a:sp3d prstMaterial="matte">
          <a:bevelT/>
        </a:sp3d>
      </xdr:spPr>
    </xdr:cxnSp>
    <xdr:clientData/>
  </xdr:twoCellAnchor>
  <xdr:twoCellAnchor>
    <xdr:from>
      <xdr:col>8</xdr:col>
      <xdr:colOff>4762</xdr:colOff>
      <xdr:row>4</xdr:row>
      <xdr:rowOff>1</xdr:rowOff>
    </xdr:from>
    <xdr:to>
      <xdr:col>9</xdr:col>
      <xdr:colOff>133349</xdr:colOff>
      <xdr:row>5</xdr:row>
      <xdr:rowOff>66675</xdr:rowOff>
    </xdr:to>
    <xdr:cxnSp macro="">
      <xdr:nvCxnSpPr>
        <xdr:cNvPr id="6" name="AutoShape 22">
          <a:extLst>
            <a:ext uri="{FF2B5EF4-FFF2-40B4-BE49-F238E27FC236}">
              <a16:creationId xmlns:a16="http://schemas.microsoft.com/office/drawing/2014/main" id="{00000000-0008-0000-0800-000006000000}"/>
            </a:ext>
          </a:extLst>
        </xdr:cNvPr>
        <xdr:cNvCxnSpPr>
          <a:cxnSpLocks noChangeShapeType="1"/>
        </xdr:cNvCxnSpPr>
      </xdr:nvCxnSpPr>
      <xdr:spPr bwMode="auto">
        <a:xfrm flipV="1">
          <a:off x="3962400" y="1057276"/>
          <a:ext cx="823912" cy="266699"/>
        </a:xfrm>
        <a:prstGeom prst="straightConnector1">
          <a:avLst/>
        </a:prstGeom>
        <a:noFill/>
        <a:ln w="38100">
          <a:solidFill>
            <a:srgbClr val="FFC000"/>
          </a:solidFill>
          <a:round/>
          <a:headEnd/>
          <a:tailEnd type="triangle" w="med" len="med"/>
        </a:ln>
        <a:scene3d>
          <a:camera prst="orthographicFront"/>
          <a:lightRig rig="threePt" dir="t"/>
        </a:scene3d>
        <a:sp3d prstMaterial="matte">
          <a:bevelT/>
        </a:sp3d>
      </xdr:spPr>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23813</xdr:colOff>
          <xdr:row>4</xdr:row>
          <xdr:rowOff>90488</xdr:rowOff>
        </xdr:from>
        <xdr:to>
          <xdr:col>4</xdr:col>
          <xdr:colOff>23813</xdr:colOff>
          <xdr:row>4</xdr:row>
          <xdr:rowOff>90488</xdr:rowOff>
        </xdr:to>
        <xdr:sp macro="" textlink="">
          <xdr:nvSpPr>
            <xdr:cNvPr id="54273" name="Object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23813</xdr:colOff>
          <xdr:row>4</xdr:row>
          <xdr:rowOff>90488</xdr:rowOff>
        </xdr:from>
        <xdr:to>
          <xdr:col>4</xdr:col>
          <xdr:colOff>23813</xdr:colOff>
          <xdr:row>4</xdr:row>
          <xdr:rowOff>90488</xdr:rowOff>
        </xdr:to>
        <xdr:sp macro="" textlink="">
          <xdr:nvSpPr>
            <xdr:cNvPr id="54274" name="Object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4c3fa8c3b60ea7cf/Documenten%20Onedrive/Cursussen/2.%20E-learning%20opdrachten%20en%20video's/E-learning%20-%20Alle%20opdrachten/Excel/2.%20Basis%20combi%20met%20gevorderd/14.%20Kasboekformules.xlsx" TargetMode="External"/><Relationship Id="rId1" Type="http://schemas.openxmlformats.org/officeDocument/2006/relationships/externalLinkPath" Target="/4c3fa8c3b60ea7cf/Documenten%20Onedrive/Cursussen/2.%20E-learning%20opdrachten%20en%20video's/E-learning%20-%20Alle%20opdrachten/Excel/2.%20Basis%20combi%20met%20gevorderd/14.%20Kasboekformule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20Boekwerk%20excel%202013%20gevorderd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mputraining/Documents/Mijn%20Documenten/Computr@ining%20alle%20documenten/2.Facturen/Offertes/Offertes/2016/psf/Dropbox/Boekwerk%20Excel%202003%20voor%20op%20locati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pc08/Documents/1.%20Boekwerk%20alle%20cursussen/Excel/7.%20Boekwerk%20excel%202013%20dec%202013%20gevorderden.xlsm"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computraining/Documents/Mijn%20Documenten/Computr@ining%20alle%20documenten/2.Facturen/Offertes/Offertes/2016/LES_PC_2/Deelnemers/0%20Lesmateriaal/1.%20COMPUTERCURSUS/6.%20Excel/Excel%20Basis/Blok%206%20Functies/Opdr.%201%20Functie%20Autosom.xls?75ACEE8D" TargetMode="External"/><Relationship Id="rId1" Type="http://schemas.openxmlformats.org/officeDocument/2006/relationships/externalLinkPath" Target="file:///\\75ACEE8D\Opdr.%201%20Functie%20Autosom.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compu-academy.nl/Users/computraining/Documents/Mijn%20Documenten/Computr@ining%20alle%20documenten/2.Facturen/Offertes/Offertes/2016/G:/0%20lesmateriaal/1.%20COMPUTERCURSUS/6.%20Excel/Excel%20gevorderden/Opdr.%206%20Valideren/Valideren.xls?F10AFF94" TargetMode="External"/><Relationship Id="rId1" Type="http://schemas.openxmlformats.org/officeDocument/2006/relationships/externalLinkPath" Target="file:///\\F10AFF94\Valideren.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Users/computraining/Documents/Mijn%20Documenten/Computr@ining%20alle%20documenten/2.Facturen/Offertes/Offertes/2016/G:/0%20lesmateriaal/1.%20COMPUTERCURSUS/6.%20Excel/Excel%20gevorderden/Opdr.%206%20Valideren/Valideren.xls?8F47C29F" TargetMode="External"/><Relationship Id="rId1" Type="http://schemas.openxmlformats.org/officeDocument/2006/relationships/externalLinkPath" Target="file:///\\8F47C29F\Valider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compu-academy.nl/Users/Lpc08/Documents/1.%20Boekwerk%20alle%20cursussen/Excel/7.%20Boekwerk%20excel%202013%20dec%202013%20gevorderden.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xcel%20oefeni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4 Kasboekformules "/>
    </sheetNames>
    <sheetDataSet>
      <sheetData sheetId="0">
        <row r="14">
          <cell r="A14" t="str">
            <v>Datum</v>
          </cell>
        </row>
        <row r="16">
          <cell r="A16">
            <v>41640</v>
          </cell>
        </row>
        <row r="17">
          <cell r="A17">
            <v>41641</v>
          </cell>
        </row>
        <row r="18">
          <cell r="A18">
            <v>41642</v>
          </cell>
        </row>
        <row r="19">
          <cell r="A19">
            <v>41643</v>
          </cell>
        </row>
        <row r="20">
          <cell r="A20">
            <v>41644</v>
          </cell>
        </row>
        <row r="21">
          <cell r="A21">
            <v>41665</v>
          </cell>
        </row>
        <row r="22">
          <cell r="A22">
            <v>41666</v>
          </cell>
        </row>
        <row r="23">
          <cell r="A23">
            <v>41667</v>
          </cell>
        </row>
        <row r="24">
          <cell r="A24">
            <v>41668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e"/>
      <sheetName val="Handige instellingen"/>
      <sheetName val="Opdr. 2  Doorvoeren"/>
      <sheetName val="Opdr. 3 Omgaan met tekst "/>
      <sheetName val="Opdr. 4 teksten samenvoegen"/>
      <sheetName val="Opdr. 4a Gegevens samenvoegen"/>
      <sheetName val="Prijzen 2013"/>
      <sheetName val="Prijzen 2014"/>
      <sheetName val="Opdr. 5 Speciale teksten"/>
      <sheetName val="Opdr. 6 Validatie lijst"/>
      <sheetName val="Validatie externe lijst"/>
      <sheetName val="Opdr. 7 Handige tekst tips"/>
      <sheetName val="Opdr. 8 Kasboekformules "/>
      <sheetName val="Opdr. 9 Absolute Formules  "/>
      <sheetName val="Opdr.10 SOM.Als"/>
      <sheetName val="Opdr. 11 AANTAL.ALS en ALS"/>
      <sheetName val="Opdr. 11a Als en En functie"/>
      <sheetName val="Opdr. 11b Als functie genesteld"/>
      <sheetName val="Opdr.12 Dubbelen opsporen"/>
      <sheetName val="Opdr.13 Dubplicaten deleten"/>
      <sheetName val="Opdr. 14 ALS.DATUMTIJD"/>
      <sheetName val="Opdr. 15 Tijd optelling"/>
      <sheetName val="Opdr.16 uren over 24 uur "/>
      <sheetName val="Opd.17 VERT.ZOEKEN "/>
      <sheetName val="Extra Verticaal zoeken"/>
      <sheetName val="Opd 18 VERT.Z Op onderdelen "/>
      <sheetName val="Codes oud en nieuw"/>
      <sheetName val="Oprd. 20 Draaitabel"/>
      <sheetName val="Data "/>
      <sheetName val="Opd.19 Formulieren knoppen"/>
      <sheetName val="Opdr.20a Draaigrafieken"/>
      <sheetName val="Opd.21 Macro's"/>
      <sheetName val="Opd. 22 Beveiligen"/>
      <sheetName val="Subtotalen"/>
      <sheetName val="Handige koppelingen"/>
      <sheetName val="3"/>
      <sheetName val="3.%20Boekwerk%20excel%202013%2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ow r="5">
          <cell r="J5" t="str">
            <v>boter</v>
          </cell>
        </row>
      </sheetData>
      <sheetData sheetId="10">
        <row r="3">
          <cell r="E3" t="str">
            <v>schroef</v>
          </cell>
        </row>
      </sheetData>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A2" t="str">
            <v xml:space="preserve">5000 104 005  </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ok 6 Statistiche functi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e"/>
      <sheetName val="Opdr 1 Handige instellingen"/>
      <sheetName val="Opdr. 2  Doorvoeren"/>
      <sheetName val="Opdr. 3 Omgaan met tekst "/>
      <sheetName val="Opdr. 4 teksten samenvoegen"/>
      <sheetName val="Opdr. 5 Speciale teksten"/>
      <sheetName val="Opdr. 6 Validatie lijst"/>
      <sheetName val="Validatie externe lijst"/>
      <sheetName val="Opdr. 7 Handige tekst tips"/>
      <sheetName val="Opdr. 8 Kasboekformules "/>
      <sheetName val="Opdr. 9 Absolute Formules  "/>
      <sheetName val="Opdr.10 SOM.Als"/>
      <sheetName val="Opdr. 11 AANTAL.ALS en ALS"/>
      <sheetName val="Opdr. 11a Als en En functie"/>
      <sheetName val="Opdr.12 Dubbelen opsporen"/>
      <sheetName val="Opdr.13 Dubplicaten deleten"/>
      <sheetName val="Opdr. 14 ALS.DATUMTIJD"/>
      <sheetName val="Opdr. 15 Tijd optelling"/>
      <sheetName val="Opdr.16 uren over 24 uur "/>
      <sheetName val="Opd.17 VERT.ZOEKEN "/>
      <sheetName val="Opd 18 VERT.Z Op onderdelen "/>
      <sheetName val="Codes oud en nieuw"/>
      <sheetName val="Oprd. 20 Draaitabel"/>
      <sheetName val="Opd.19 Formulieren knoppen"/>
      <sheetName val="Data "/>
      <sheetName val="Opdr.20a Draaigrafieken"/>
      <sheetName val="Opd.21 Macro's"/>
      <sheetName val="Grafiek"/>
      <sheetName val="Opd. 22 Beveili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ok 5 Autosom"/>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gevens lijs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gevens lijst"/>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e"/>
      <sheetName val="Opdr 1 Handige instellingen"/>
      <sheetName val="Opdr. 2  Doorvoeren"/>
      <sheetName val="Opdr. 3 Omgaan met tekst "/>
      <sheetName val="Opdr. 4 teksten samenvoegen"/>
      <sheetName val="Opdr. 5 Speciale teksten"/>
      <sheetName val="Opdr. 6 Validatie lijst"/>
      <sheetName val="Validatie externe lijst"/>
      <sheetName val="Opdr. 7 Handige tekst tips"/>
      <sheetName val="Opdr. 8 Kasboekformules "/>
      <sheetName val="Opdr. 9 Absolute Formules  "/>
      <sheetName val="Opdr.10 SOM.Als"/>
      <sheetName val="Opdr. 11 AANTAL.ALS en ALS"/>
      <sheetName val="Opdr. 11a Als en En functie"/>
      <sheetName val="Opdr.12 Dubbelen opsporen"/>
      <sheetName val="Opdr.13 Dubplicaten deleten"/>
      <sheetName val="Opdr. 14 ALS.DATUMTIJD"/>
      <sheetName val="Opdr. 15 Tijd optelling"/>
      <sheetName val="Opdr.16 uren over 24 uur "/>
      <sheetName val="Opd.17 VERT.ZOEKEN "/>
      <sheetName val="Opd 18 VERT.Z Op onderdelen "/>
      <sheetName val="Codes oud en nieuw"/>
      <sheetName val="Oprd. 20 Draaitabel"/>
      <sheetName val="Opd.19 Formulieren knoppen"/>
      <sheetName val="Data "/>
      <sheetName val="Opdr.20a Draaigrafieken"/>
      <sheetName val="Opd.21 Macro's"/>
      <sheetName val="Grafiek"/>
      <sheetName val="Opd. 22 Beveili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n"/>
      <sheetName val="Artikelen"/>
      <sheetName val="Verticaalzoeken"/>
      <sheetName val="2013"/>
      <sheetName val="2014"/>
      <sheetName val="SAMENVOEGEN"/>
      <sheetName val="Draaitabellen"/>
      <sheetName val="Tabel"/>
      <sheetName val="Macro"/>
      <sheetName val="Excel oefeningen"/>
    </sheetNames>
    <sheetDataSet>
      <sheetData sheetId="0"/>
      <sheetData sheetId="1">
        <row r="8">
          <cell r="A8" t="str">
            <v>Artikel 1</v>
          </cell>
        </row>
        <row r="9">
          <cell r="A9" t="str">
            <v>Artikel 2</v>
          </cell>
        </row>
      </sheetData>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2" displayName="Tabel2" ref="B11:K84" totalsRowShown="0" headerRowDxfId="16" headerRowBorderDxfId="15" tableBorderDxfId="14">
  <autoFilter ref="B11:K84" xr:uid="{00000000-0009-0000-0100-000001000000}"/>
  <sortState xmlns:xlrd2="http://schemas.microsoft.com/office/spreadsheetml/2017/richdata2" ref="B12:K84">
    <sortCondition ref="B11:B84"/>
  </sortState>
  <tableColumns count="10">
    <tableColumn id="1" xr3:uid="{00000000-0010-0000-0000-000001000000}" name="Naam" dataDxfId="13"/>
    <tableColumn id="2" xr3:uid="{00000000-0010-0000-0000-000002000000}" name="V.n" dataDxfId="12"/>
    <tableColumn id="3" xr3:uid="{00000000-0010-0000-0000-000003000000}" name="Adres" dataDxfId="11"/>
    <tableColumn id="4" xr3:uid="{00000000-0010-0000-0000-000004000000}" name="Nr." dataDxfId="10"/>
    <tableColumn id="5" xr3:uid="{00000000-0010-0000-0000-000005000000}" name="Code" dataDxfId="9"/>
    <tableColumn id="6" xr3:uid="{00000000-0010-0000-0000-000006000000}" name="Plaats" dataDxfId="8"/>
    <tableColumn id="7" xr3:uid="{00000000-0010-0000-0000-000007000000}" name="Geb." dataDxfId="7"/>
    <tableColumn id="8" xr3:uid="{00000000-0010-0000-0000-000008000000}" name="leeftijd" dataDxfId="6">
      <calculatedColumnFormula>DATEDIF(H12,TODAY(),"y")</calculatedColumnFormula>
    </tableColumn>
    <tableColumn id="9" xr3:uid="{00000000-0010-0000-0000-000009000000}" name="Telefoon" dataDxfId="5"/>
    <tableColumn id="10" xr3:uid="{00000000-0010-0000-0000-00000A000000}" name="Mobiel" dataDxfId="4"/>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14" displayName="Tabel14" ref="A20:B30" totalsRowShown="0">
  <autoFilter ref="A20:B30" xr:uid="{00000000-0009-0000-0100-000003000000}"/>
  <tableColumns count="2">
    <tableColumn id="1" xr3:uid="{00000000-0010-0000-0100-000001000000}" name="Man / Vrouw"/>
    <tableColumn id="3" xr3:uid="{00000000-0010-0000-0100-000003000000}" name="Gewicht"/>
  </tableColumns>
  <tableStyleInfo name="TableStyleMedium9"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oleObject" Target="../embeddings/oleObject6.bin"/><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image" Target="../media/image6.png"/><Relationship Id="rId5" Type="http://schemas.openxmlformats.org/officeDocument/2006/relationships/oleObject" Target="../embeddings/oleObject5.bin"/><Relationship Id="rId4" Type="http://schemas.openxmlformats.org/officeDocument/2006/relationships/vmlDrawing" Target="../drawings/vmlDrawing11.v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oleObject" Target="../embeddings/oleObject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image" Target="../media/image6.png"/><Relationship Id="rId5" Type="http://schemas.openxmlformats.org/officeDocument/2006/relationships/oleObject" Target="../embeddings/oleObject7.bin"/><Relationship Id="rId4"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oleObject" Target="../embeddings/oleObject10.bin"/><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image" Target="../media/image6.png"/><Relationship Id="rId5" Type="http://schemas.openxmlformats.org/officeDocument/2006/relationships/oleObject" Target="../embeddings/oleObject9.bin"/><Relationship Id="rId4"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oleObject" Target="../embeddings/oleObject12.bin"/><Relationship Id="rId2" Type="http://schemas.openxmlformats.org/officeDocument/2006/relationships/drawing" Target="../drawings/drawing12.xml"/><Relationship Id="rId1" Type="http://schemas.openxmlformats.org/officeDocument/2006/relationships/printerSettings" Target="../printerSettings/printerSettings15.bin"/><Relationship Id="rId6" Type="http://schemas.openxmlformats.org/officeDocument/2006/relationships/image" Target="../media/image6.png"/><Relationship Id="rId5" Type="http://schemas.openxmlformats.org/officeDocument/2006/relationships/oleObject" Target="../embeddings/oleObject11.bin"/><Relationship Id="rId4"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oleObject" Target="../embeddings/oleObject14.bin"/><Relationship Id="rId2" Type="http://schemas.openxmlformats.org/officeDocument/2006/relationships/drawing" Target="../drawings/drawing13.xml"/><Relationship Id="rId1" Type="http://schemas.openxmlformats.org/officeDocument/2006/relationships/printerSettings" Target="../printerSettings/printerSettings16.bin"/><Relationship Id="rId6" Type="http://schemas.openxmlformats.org/officeDocument/2006/relationships/image" Target="../media/image6.png"/><Relationship Id="rId5" Type="http://schemas.openxmlformats.org/officeDocument/2006/relationships/oleObject" Target="../embeddings/oleObject13.bin"/><Relationship Id="rId4" Type="http://schemas.openxmlformats.org/officeDocument/2006/relationships/vmlDrawing" Target="../drawings/vmlDrawing21.vml"/></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17.bin"/><Relationship Id="rId3" Type="http://schemas.openxmlformats.org/officeDocument/2006/relationships/vmlDrawing" Target="../drawings/vmlDrawing22.vml"/><Relationship Id="rId7" Type="http://schemas.openxmlformats.org/officeDocument/2006/relationships/oleObject" Target="../embeddings/oleObject16.bin"/><Relationship Id="rId2" Type="http://schemas.openxmlformats.org/officeDocument/2006/relationships/drawing" Target="../drawings/drawing14.xml"/><Relationship Id="rId1" Type="http://schemas.openxmlformats.org/officeDocument/2006/relationships/printerSettings" Target="../printerSettings/printerSettings17.bin"/><Relationship Id="rId6" Type="http://schemas.openxmlformats.org/officeDocument/2006/relationships/image" Target="../media/image6.png"/><Relationship Id="rId5" Type="http://schemas.openxmlformats.org/officeDocument/2006/relationships/oleObject" Target="../embeddings/oleObject15.bin"/><Relationship Id="rId4" Type="http://schemas.openxmlformats.org/officeDocument/2006/relationships/vmlDrawing" Target="../drawings/vmlDrawing23.vml"/><Relationship Id="rId9" Type="http://schemas.openxmlformats.org/officeDocument/2006/relationships/oleObject" Target="../embeddings/oleObject18.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4.vml"/><Relationship Id="rId7" Type="http://schemas.openxmlformats.org/officeDocument/2006/relationships/oleObject" Target="../embeddings/oleObject20.bin"/><Relationship Id="rId2" Type="http://schemas.openxmlformats.org/officeDocument/2006/relationships/drawing" Target="../drawings/drawing15.xml"/><Relationship Id="rId1" Type="http://schemas.openxmlformats.org/officeDocument/2006/relationships/printerSettings" Target="../printerSettings/printerSettings18.bin"/><Relationship Id="rId6" Type="http://schemas.openxmlformats.org/officeDocument/2006/relationships/image" Target="../media/image6.png"/><Relationship Id="rId5" Type="http://schemas.openxmlformats.org/officeDocument/2006/relationships/oleObject" Target="../embeddings/oleObject19.bin"/><Relationship Id="rId4" Type="http://schemas.openxmlformats.org/officeDocument/2006/relationships/vmlDrawing" Target="../drawings/vmlDrawing25.v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6.vml"/><Relationship Id="rId7" Type="http://schemas.openxmlformats.org/officeDocument/2006/relationships/oleObject" Target="../embeddings/oleObject22.bin"/><Relationship Id="rId2" Type="http://schemas.openxmlformats.org/officeDocument/2006/relationships/drawing" Target="../drawings/drawing16.xml"/><Relationship Id="rId1" Type="http://schemas.openxmlformats.org/officeDocument/2006/relationships/printerSettings" Target="../printerSettings/printerSettings19.bin"/><Relationship Id="rId6" Type="http://schemas.openxmlformats.org/officeDocument/2006/relationships/image" Target="../media/image6.png"/><Relationship Id="rId5" Type="http://schemas.openxmlformats.org/officeDocument/2006/relationships/oleObject" Target="../embeddings/oleObject21.bin"/><Relationship Id="rId4" Type="http://schemas.openxmlformats.org/officeDocument/2006/relationships/vmlDrawing" Target="../drawings/vmlDrawing27.v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8.vml"/><Relationship Id="rId7" Type="http://schemas.openxmlformats.org/officeDocument/2006/relationships/oleObject" Target="../embeddings/oleObject24.bin"/><Relationship Id="rId2" Type="http://schemas.openxmlformats.org/officeDocument/2006/relationships/drawing" Target="../drawings/drawing19.xml"/><Relationship Id="rId1" Type="http://schemas.openxmlformats.org/officeDocument/2006/relationships/printerSettings" Target="../printerSettings/printerSettings22.bin"/><Relationship Id="rId6" Type="http://schemas.openxmlformats.org/officeDocument/2006/relationships/image" Target="../media/image6.png"/><Relationship Id="rId5" Type="http://schemas.openxmlformats.org/officeDocument/2006/relationships/oleObject" Target="../embeddings/oleObject23.bin"/><Relationship Id="rId4" Type="http://schemas.openxmlformats.org/officeDocument/2006/relationships/vmlDrawing" Target="../drawings/vmlDrawing29.v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oleObject" Target="../embeddings/oleObject2.bin"/><Relationship Id="rId5" Type="http://schemas.openxmlformats.org/officeDocument/2006/relationships/image" Target="../media/image6.png"/><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oleObject" Target="../embeddings/oleObject4.bin"/><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image" Target="../media/image6.png"/><Relationship Id="rId5" Type="http://schemas.openxmlformats.org/officeDocument/2006/relationships/oleObject" Target="../embeddings/oleObject3.bin"/><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zoomScaleNormal="100" workbookViewId="0">
      <selection activeCell="C10" sqref="C10"/>
    </sheetView>
  </sheetViews>
  <sheetFormatPr defaultColWidth="8.73046875" defaultRowHeight="14.25" x14ac:dyDescent="0.45"/>
  <cols>
    <col min="1" max="1" width="2.73046875" customWidth="1"/>
    <col min="2" max="2" width="77.1328125" style="2" customWidth="1"/>
    <col min="3" max="3" width="12.3984375" style="6" customWidth="1"/>
  </cols>
  <sheetData>
    <row r="1" spans="1:5" ht="39.75" customHeight="1" x14ac:dyDescent="0.45">
      <c r="B1" s="1" t="s">
        <v>0</v>
      </c>
    </row>
    <row r="3" spans="1:5" ht="15.75" x14ac:dyDescent="0.45">
      <c r="B3" s="3"/>
    </row>
    <row r="4" spans="1:5" ht="15.75" x14ac:dyDescent="0.45">
      <c r="B4" s="3"/>
    </row>
    <row r="5" spans="1:5" ht="15.75" x14ac:dyDescent="0.45">
      <c r="B5" s="3"/>
    </row>
    <row r="6" spans="1:5" ht="15.75" x14ac:dyDescent="0.45">
      <c r="B6" s="3"/>
    </row>
    <row r="7" spans="1:5" ht="15.75" x14ac:dyDescent="0.45">
      <c r="B7" s="3"/>
    </row>
    <row r="8" spans="1:5" ht="15.75" x14ac:dyDescent="0.45">
      <c r="B8" s="3"/>
    </row>
    <row r="9" spans="1:5" x14ac:dyDescent="0.45">
      <c r="C9" s="7"/>
    </row>
    <row r="10" spans="1:5" ht="15.75" x14ac:dyDescent="0.45">
      <c r="B10" s="690" t="s">
        <v>1</v>
      </c>
      <c r="C10" s="691">
        <v>21</v>
      </c>
      <c r="D10" s="5"/>
      <c r="E10" s="5"/>
    </row>
    <row r="11" spans="1:5" ht="15.75" x14ac:dyDescent="0.45">
      <c r="A11">
        <v>1</v>
      </c>
      <c r="B11" s="4" t="s">
        <v>2</v>
      </c>
      <c r="C11" s="692" t="s">
        <v>3</v>
      </c>
    </row>
    <row r="12" spans="1:5" ht="15.75" x14ac:dyDescent="0.45">
      <c r="A12">
        <v>2</v>
      </c>
      <c r="B12" s="4" t="s">
        <v>4</v>
      </c>
      <c r="C12" s="693" t="s">
        <v>5</v>
      </c>
    </row>
    <row r="13" spans="1:5" ht="15.75" x14ac:dyDescent="0.45">
      <c r="A13">
        <v>3</v>
      </c>
      <c r="B13" s="4" t="s">
        <v>6</v>
      </c>
      <c r="C13" s="693" t="s">
        <v>7</v>
      </c>
    </row>
    <row r="14" spans="1:5" ht="15.75" x14ac:dyDescent="0.45">
      <c r="A14">
        <v>4</v>
      </c>
      <c r="B14" s="4" t="s">
        <v>8</v>
      </c>
      <c r="C14" s="693" t="s">
        <v>9</v>
      </c>
    </row>
    <row r="15" spans="1:5" ht="15.75" x14ac:dyDescent="0.45">
      <c r="A15">
        <v>5</v>
      </c>
      <c r="B15" s="4" t="s">
        <v>10</v>
      </c>
      <c r="C15" s="693" t="s">
        <v>11</v>
      </c>
    </row>
    <row r="16" spans="1:5" ht="15.75" x14ac:dyDescent="0.45">
      <c r="A16">
        <v>6</v>
      </c>
      <c r="B16" s="4" t="s">
        <v>12</v>
      </c>
      <c r="C16" s="693" t="s">
        <v>13</v>
      </c>
    </row>
    <row r="17" spans="1:3" ht="15.75" x14ac:dyDescent="0.45">
      <c r="A17">
        <v>7</v>
      </c>
      <c r="B17" s="4" t="s">
        <v>14</v>
      </c>
      <c r="C17" s="693" t="s">
        <v>15</v>
      </c>
    </row>
    <row r="18" spans="1:3" ht="15.75" x14ac:dyDescent="0.45">
      <c r="A18">
        <v>8</v>
      </c>
      <c r="B18" s="4" t="s">
        <v>16</v>
      </c>
      <c r="C18" s="693" t="s">
        <v>17</v>
      </c>
    </row>
    <row r="19" spans="1:3" ht="15.75" x14ac:dyDescent="0.45">
      <c r="A19">
        <v>9</v>
      </c>
      <c r="B19" s="4" t="s">
        <v>18</v>
      </c>
      <c r="C19" s="693" t="s">
        <v>19</v>
      </c>
    </row>
    <row r="20" spans="1:3" ht="15.75" x14ac:dyDescent="0.45">
      <c r="A20">
        <v>10</v>
      </c>
      <c r="B20" s="4" t="s">
        <v>20</v>
      </c>
      <c r="C20" s="693" t="s">
        <v>21</v>
      </c>
    </row>
    <row r="21" spans="1:3" ht="15.75" x14ac:dyDescent="0.45">
      <c r="A21">
        <v>11</v>
      </c>
      <c r="B21" s="4" t="s">
        <v>22</v>
      </c>
      <c r="C21" s="693" t="s">
        <v>23</v>
      </c>
    </row>
    <row r="22" spans="1:3" ht="15.75" x14ac:dyDescent="0.45">
      <c r="A22">
        <v>12</v>
      </c>
      <c r="B22" s="4" t="s">
        <v>24</v>
      </c>
      <c r="C22" s="693" t="s">
        <v>25</v>
      </c>
    </row>
    <row r="23" spans="1:3" ht="15.75" x14ac:dyDescent="0.45">
      <c r="A23">
        <v>13</v>
      </c>
      <c r="B23" s="4" t="s">
        <v>26</v>
      </c>
      <c r="C23" s="693" t="s">
        <v>27</v>
      </c>
    </row>
    <row r="24" spans="1:3" ht="15.75" x14ac:dyDescent="0.45">
      <c r="A24">
        <v>14</v>
      </c>
      <c r="B24" s="4" t="s">
        <v>28</v>
      </c>
      <c r="C24" s="693" t="s">
        <v>29</v>
      </c>
    </row>
    <row r="25" spans="1:3" ht="15.75" x14ac:dyDescent="0.45">
      <c r="A25">
        <v>15</v>
      </c>
      <c r="B25" s="4" t="s">
        <v>30</v>
      </c>
      <c r="C25" s="693" t="s">
        <v>31</v>
      </c>
    </row>
    <row r="26" spans="1:3" ht="15.75" x14ac:dyDescent="0.45">
      <c r="A26">
        <v>16</v>
      </c>
      <c r="B26" s="4" t="s">
        <v>32</v>
      </c>
      <c r="C26" s="693" t="s">
        <v>33</v>
      </c>
    </row>
    <row r="27" spans="1:3" ht="15.75" x14ac:dyDescent="0.45">
      <c r="A27">
        <v>17</v>
      </c>
      <c r="B27" s="4" t="s">
        <v>34</v>
      </c>
      <c r="C27" s="693" t="s">
        <v>35</v>
      </c>
    </row>
    <row r="28" spans="1:3" ht="15.75" x14ac:dyDescent="0.45">
      <c r="A28">
        <v>18</v>
      </c>
      <c r="B28" s="4" t="s">
        <v>36</v>
      </c>
      <c r="C28" s="693" t="s">
        <v>37</v>
      </c>
    </row>
    <row r="29" spans="1:3" ht="15.75" x14ac:dyDescent="0.45">
      <c r="A29">
        <v>19</v>
      </c>
      <c r="B29" s="4" t="s">
        <v>38</v>
      </c>
      <c r="C29" s="693" t="s">
        <v>39</v>
      </c>
    </row>
    <row r="30" spans="1:3" ht="15.75" x14ac:dyDescent="0.45">
      <c r="A30">
        <v>20</v>
      </c>
      <c r="B30" s="4" t="s">
        <v>40</v>
      </c>
      <c r="C30" s="693" t="s">
        <v>41</v>
      </c>
    </row>
    <row r="31" spans="1:3" ht="15.75" x14ac:dyDescent="0.45">
      <c r="A31">
        <v>21</v>
      </c>
      <c r="B31" s="4" t="s">
        <v>42</v>
      </c>
      <c r="C31" s="693" t="s">
        <v>43</v>
      </c>
    </row>
    <row r="32" spans="1:3" ht="15.75" x14ac:dyDescent="0.45">
      <c r="A32">
        <v>22</v>
      </c>
      <c r="B32" s="4" t="s">
        <v>44</v>
      </c>
      <c r="C32" s="693" t="s">
        <v>45</v>
      </c>
    </row>
  </sheetData>
  <pageMargins left="0.70866141732283472" right="0.70866141732283472" top="0.74803149606299213" bottom="0.74803149606299213" header="0.31496062992125984" footer="0.31496062992125984"/>
  <pageSetup paperSize="9" scale="88" orientation="portrait" r:id="rId1"/>
  <colBreaks count="2" manualBreakCount="2">
    <brk id="3" max="1048575" man="1"/>
    <brk id="4" max="33"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2"/>
  <sheetViews>
    <sheetView showGridLines="0" zoomScaleNormal="100" zoomScaleSheetLayoutView="100" workbookViewId="0">
      <selection activeCell="E13" sqref="E13"/>
    </sheetView>
  </sheetViews>
  <sheetFormatPr defaultColWidth="9.1328125" defaultRowHeight="14.25" x14ac:dyDescent="0.45"/>
  <cols>
    <col min="1" max="1" width="2.3984375" style="93" customWidth="1"/>
    <col min="2" max="2" width="12.265625" customWidth="1"/>
    <col min="3" max="10" width="10.73046875" customWidth="1"/>
  </cols>
  <sheetData>
    <row r="1" spans="1:11" s="17" customFormat="1" ht="30" customHeight="1" thickBot="1" x14ac:dyDescent="0.5">
      <c r="A1" s="777" t="s">
        <v>401</v>
      </c>
      <c r="B1" s="777"/>
      <c r="C1" s="777"/>
      <c r="D1" s="777"/>
      <c r="E1" s="777"/>
      <c r="F1" s="777"/>
      <c r="G1" s="777"/>
      <c r="H1" s="777"/>
      <c r="I1" s="777"/>
      <c r="J1" s="777"/>
      <c r="K1" s="280"/>
    </row>
    <row r="2" spans="1:11" s="20" customFormat="1" ht="18.399999999999999" thickTop="1" x14ac:dyDescent="0.55000000000000004">
      <c r="A2" s="9" t="s">
        <v>402</v>
      </c>
      <c r="B2" s="95"/>
      <c r="C2" s="77"/>
      <c r="D2" s="77"/>
      <c r="E2" s="77"/>
      <c r="F2" s="77"/>
      <c r="G2" s="74"/>
      <c r="H2" s="74"/>
      <c r="I2" s="74"/>
      <c r="J2" s="74"/>
    </row>
    <row r="3" spans="1:11" s="133" customFormat="1" ht="15.75" x14ac:dyDescent="0.5">
      <c r="A3" s="23">
        <v>1</v>
      </c>
      <c r="B3" s="132" t="s">
        <v>820</v>
      </c>
      <c r="C3" s="23"/>
      <c r="D3" s="23"/>
      <c r="E3" s="23"/>
      <c r="F3" s="23"/>
      <c r="G3" s="23"/>
      <c r="H3" s="23"/>
      <c r="I3" s="23"/>
      <c r="J3" s="23"/>
    </row>
    <row r="4" spans="1:11" s="133" customFormat="1" ht="15.75" x14ac:dyDescent="0.5">
      <c r="A4" s="23">
        <v>2</v>
      </c>
      <c r="B4" s="132" t="s">
        <v>403</v>
      </c>
      <c r="C4" s="23"/>
      <c r="D4" s="23"/>
      <c r="E4" s="23"/>
      <c r="F4" s="23"/>
      <c r="G4" s="23"/>
      <c r="H4" s="23"/>
      <c r="I4" s="23"/>
      <c r="J4" s="23"/>
    </row>
    <row r="5" spans="1:11" ht="15.75" x14ac:dyDescent="0.5">
      <c r="A5" s="23">
        <v>3</v>
      </c>
      <c r="B5" s="23" t="s">
        <v>404</v>
      </c>
      <c r="C5" s="23"/>
      <c r="D5" s="23"/>
      <c r="E5" s="23"/>
      <c r="F5" s="23"/>
      <c r="G5" s="23"/>
      <c r="H5" s="23"/>
      <c r="I5" s="23"/>
      <c r="J5" s="23"/>
    </row>
    <row r="6" spans="1:11" s="23" customFormat="1" ht="17.649999999999999" customHeight="1" x14ac:dyDescent="0.5">
      <c r="A6" s="23">
        <v>4</v>
      </c>
      <c r="B6" s="11" t="s">
        <v>405</v>
      </c>
      <c r="C6" s="26"/>
      <c r="D6" s="132"/>
      <c r="E6" s="26"/>
      <c r="F6" s="132"/>
      <c r="G6" s="132"/>
      <c r="H6" s="132"/>
    </row>
    <row r="7" spans="1:11" ht="15.75" customHeight="1" x14ac:dyDescent="0.45">
      <c r="A7" s="17">
        <v>5</v>
      </c>
      <c r="B7" t="s">
        <v>406</v>
      </c>
    </row>
    <row r="8" spans="1:11" s="130" customFormat="1" ht="17.25" customHeight="1" x14ac:dyDescent="0.55000000000000004">
      <c r="A8" s="133"/>
      <c r="B8" s="133"/>
      <c r="C8" s="133"/>
      <c r="D8" s="133"/>
      <c r="E8" s="796" t="s">
        <v>407</v>
      </c>
      <c r="F8" s="796"/>
      <c r="G8" s="133"/>
      <c r="H8" s="133"/>
      <c r="I8" s="133"/>
      <c r="J8" s="133"/>
    </row>
    <row r="9" spans="1:11" s="130" customFormat="1" ht="17.25" customHeight="1" x14ac:dyDescent="0.55000000000000004">
      <c r="B9" s="133"/>
      <c r="C9" s="281"/>
      <c r="D9" s="282" t="s">
        <v>408</v>
      </c>
      <c r="E9" s="282" t="s">
        <v>409</v>
      </c>
      <c r="F9" s="282" t="s">
        <v>410</v>
      </c>
      <c r="G9" s="282" t="s">
        <v>411</v>
      </c>
      <c r="J9" s="23"/>
    </row>
    <row r="10" spans="1:11" s="130" customFormat="1" ht="17.25" customHeight="1" x14ac:dyDescent="0.55000000000000004">
      <c r="B10" s="133"/>
      <c r="C10" s="283" t="s">
        <v>412</v>
      </c>
      <c r="D10" s="284">
        <v>2500</v>
      </c>
      <c r="E10" s="285">
        <v>2500</v>
      </c>
      <c r="F10" s="285">
        <v>2500</v>
      </c>
      <c r="G10" s="286">
        <v>0</v>
      </c>
      <c r="J10" s="23"/>
    </row>
    <row r="11" spans="1:11" s="130" customFormat="1" ht="17.25" customHeight="1" x14ac:dyDescent="0.55000000000000004">
      <c r="B11" s="133"/>
      <c r="C11" s="283" t="s">
        <v>413</v>
      </c>
      <c r="D11" s="287">
        <v>1500</v>
      </c>
      <c r="E11" s="288">
        <v>2500</v>
      </c>
      <c r="F11" s="288">
        <v>1500</v>
      </c>
      <c r="G11" s="289">
        <v>1500</v>
      </c>
    </row>
    <row r="12" spans="1:11" s="130" customFormat="1" ht="17.25" customHeight="1" x14ac:dyDescent="0.55000000000000004">
      <c r="B12" s="133"/>
      <c r="C12" s="283" t="s">
        <v>414</v>
      </c>
      <c r="D12" s="287">
        <v>1200</v>
      </c>
      <c r="E12" s="288">
        <v>1800</v>
      </c>
      <c r="F12" s="288">
        <v>1000</v>
      </c>
      <c r="G12" s="289">
        <v>1000</v>
      </c>
      <c r="H12" s="130" t="s">
        <v>415</v>
      </c>
    </row>
    <row r="13" spans="1:11" s="78" customFormat="1" ht="17.25" customHeight="1" x14ac:dyDescent="0.55000000000000004">
      <c r="B13" s="133"/>
      <c r="C13" s="78" t="s">
        <v>416</v>
      </c>
      <c r="D13" s="290">
        <f>D10+D11+D12</f>
        <v>5200</v>
      </c>
      <c r="E13" s="765"/>
      <c r="F13" s="765"/>
      <c r="G13" s="765"/>
      <c r="H13" s="291"/>
    </row>
    <row r="14" spans="1:11" s="78" customFormat="1" ht="17.25" customHeight="1" x14ac:dyDescent="0.55000000000000004">
      <c r="C14" s="11"/>
      <c r="H14" s="78" t="s">
        <v>417</v>
      </c>
    </row>
    <row r="15" spans="1:11" ht="17.25" customHeight="1" x14ac:dyDescent="0.55000000000000004">
      <c r="A15" s="78"/>
      <c r="B15" s="133"/>
      <c r="C15" s="78"/>
      <c r="E15" s="796" t="s">
        <v>418</v>
      </c>
      <c r="F15" s="796"/>
      <c r="H15" s="292"/>
    </row>
    <row r="16" spans="1:11" ht="17.25" customHeight="1" x14ac:dyDescent="0.55000000000000004">
      <c r="A16" s="78"/>
      <c r="B16" s="133"/>
      <c r="D16" s="282" t="s">
        <v>408</v>
      </c>
      <c r="E16" s="282" t="s">
        <v>409</v>
      </c>
      <c r="F16" s="282" t="s">
        <v>410</v>
      </c>
      <c r="G16" s="282" t="s">
        <v>411</v>
      </c>
      <c r="H16" s="281"/>
      <c r="I16" s="281"/>
    </row>
    <row r="17" spans="1:10" ht="17.25" customHeight="1" x14ac:dyDescent="0.55000000000000004">
      <c r="A17" s="78"/>
      <c r="B17" s="133"/>
      <c r="C17" s="283" t="s">
        <v>412</v>
      </c>
      <c r="D17" s="284">
        <v>250</v>
      </c>
      <c r="E17" s="285"/>
      <c r="F17" s="285">
        <v>250</v>
      </c>
      <c r="G17" s="286">
        <v>150</v>
      </c>
      <c r="H17" s="293"/>
      <c r="I17" s="293"/>
    </row>
    <row r="18" spans="1:10" ht="17.25" customHeight="1" x14ac:dyDescent="0.55000000000000004">
      <c r="B18" s="130"/>
      <c r="C18" s="283" t="s">
        <v>413</v>
      </c>
      <c r="D18" s="287">
        <v>150</v>
      </c>
      <c r="E18" s="288">
        <v>150</v>
      </c>
      <c r="F18" s="288"/>
      <c r="G18" s="289">
        <v>150</v>
      </c>
      <c r="H18" s="293"/>
      <c r="I18" s="293"/>
    </row>
    <row r="19" spans="1:10" ht="17.25" customHeight="1" x14ac:dyDescent="0.55000000000000004">
      <c r="B19" s="130"/>
      <c r="C19" s="283" t="s">
        <v>414</v>
      </c>
      <c r="D19" s="287">
        <v>100</v>
      </c>
      <c r="E19" s="288">
        <v>100</v>
      </c>
      <c r="F19" s="288">
        <v>150</v>
      </c>
      <c r="G19" s="289">
        <v>75</v>
      </c>
      <c r="H19" s="293" t="s">
        <v>419</v>
      </c>
      <c r="I19" s="293"/>
    </row>
    <row r="20" spans="1:10" ht="17.25" customHeight="1" x14ac:dyDescent="0.55000000000000004">
      <c r="C20" s="294" t="s">
        <v>416</v>
      </c>
      <c r="D20" s="766"/>
      <c r="E20" s="766"/>
      <c r="F20" s="766"/>
      <c r="G20" s="767"/>
      <c r="H20" s="295"/>
      <c r="I20" s="296"/>
    </row>
    <row r="21" spans="1:10" ht="17.25" customHeight="1" x14ac:dyDescent="0.5">
      <c r="E21" s="703"/>
      <c r="F21" s="703"/>
      <c r="G21" s="703"/>
    </row>
    <row r="22" spans="1:10" s="20" customFormat="1" ht="18" x14ac:dyDescent="0.55000000000000004">
      <c r="A22" s="9" t="s">
        <v>420</v>
      </c>
      <c r="B22" s="95"/>
      <c r="C22" s="77"/>
      <c r="D22" s="77"/>
      <c r="E22" s="77"/>
      <c r="F22" s="77"/>
      <c r="G22" s="74"/>
      <c r="H22" s="74"/>
      <c r="I22" s="74"/>
      <c r="J22" s="74"/>
    </row>
    <row r="23" spans="1:10" s="27" customFormat="1" ht="17.25" customHeight="1" x14ac:dyDescent="0.5">
      <c r="A23" s="87">
        <v>1</v>
      </c>
      <c r="B23" s="132" t="s">
        <v>819</v>
      </c>
      <c r="C23" s="26"/>
      <c r="D23" s="26"/>
      <c r="E23" s="132"/>
      <c r="F23" s="23"/>
      <c r="G23" s="132"/>
      <c r="H23" s="132"/>
      <c r="I23" s="132"/>
      <c r="J23" s="132"/>
    </row>
    <row r="24" spans="1:10" s="130" customFormat="1" ht="17.649999999999999" customHeight="1" x14ac:dyDescent="0.55000000000000004">
      <c r="A24" s="87">
        <v>2</v>
      </c>
      <c r="B24" s="132" t="s">
        <v>421</v>
      </c>
      <c r="C24" s="133"/>
      <c r="D24" s="133"/>
      <c r="E24" s="133"/>
      <c r="F24" s="133"/>
      <c r="G24" s="133"/>
      <c r="H24" s="133"/>
      <c r="I24" s="133"/>
      <c r="J24" s="133"/>
    </row>
    <row r="25" spans="1:10" s="27" customFormat="1" ht="16.149999999999999" thickBot="1" x14ac:dyDescent="0.55000000000000004">
      <c r="A25" s="87"/>
      <c r="B25" s="215"/>
      <c r="C25" s="297" t="s">
        <v>408</v>
      </c>
      <c r="D25" s="297" t="s">
        <v>409</v>
      </c>
      <c r="E25" s="297" t="s">
        <v>410</v>
      </c>
      <c r="F25" s="297" t="s">
        <v>411</v>
      </c>
      <c r="G25" s="297" t="s">
        <v>422</v>
      </c>
      <c r="H25" s="297" t="s">
        <v>423</v>
      </c>
      <c r="I25" s="297" t="s">
        <v>424</v>
      </c>
      <c r="J25" s="297" t="s">
        <v>425</v>
      </c>
    </row>
    <row r="26" spans="1:10" s="27" customFormat="1" ht="18" x14ac:dyDescent="0.55000000000000004">
      <c r="B26" s="298" t="s">
        <v>426</v>
      </c>
      <c r="C26" s="299">
        <v>250</v>
      </c>
      <c r="D26" s="300">
        <v>250</v>
      </c>
      <c r="E26" s="300">
        <v>250</v>
      </c>
      <c r="F26" s="300">
        <v>250</v>
      </c>
      <c r="G26" s="300">
        <v>250</v>
      </c>
      <c r="H26" s="300">
        <v>250</v>
      </c>
      <c r="I26" s="300">
        <v>250</v>
      </c>
      <c r="J26" s="301">
        <v>250</v>
      </c>
    </row>
    <row r="27" spans="1:10" s="27" customFormat="1" ht="18" x14ac:dyDescent="0.55000000000000004">
      <c r="B27" s="302" t="s">
        <v>427</v>
      </c>
      <c r="C27" s="303">
        <v>150</v>
      </c>
      <c r="D27" s="304">
        <v>250</v>
      </c>
      <c r="E27" s="304">
        <v>150</v>
      </c>
      <c r="F27" s="304">
        <v>150</v>
      </c>
      <c r="G27" s="304">
        <v>150</v>
      </c>
      <c r="H27" s="304">
        <v>150</v>
      </c>
      <c r="I27" s="304">
        <v>150</v>
      </c>
      <c r="J27" s="305">
        <v>150</v>
      </c>
    </row>
    <row r="28" spans="1:10" s="27" customFormat="1" ht="18" x14ac:dyDescent="0.55000000000000004">
      <c r="B28" s="302" t="s">
        <v>428</v>
      </c>
      <c r="C28" s="303">
        <v>120</v>
      </c>
      <c r="D28" s="304">
        <v>180</v>
      </c>
      <c r="E28" s="304">
        <v>100</v>
      </c>
      <c r="F28" s="304">
        <v>100</v>
      </c>
      <c r="G28" s="304">
        <v>100</v>
      </c>
      <c r="H28" s="304"/>
      <c r="I28" s="304">
        <v>90</v>
      </c>
      <c r="J28" s="305">
        <v>100</v>
      </c>
    </row>
    <row r="29" spans="1:10" s="27" customFormat="1" ht="18" x14ac:dyDescent="0.55000000000000004">
      <c r="A29" s="87"/>
      <c r="B29" s="302" t="s">
        <v>429</v>
      </c>
      <c r="C29" s="303"/>
      <c r="D29" s="304">
        <v>90</v>
      </c>
      <c r="E29" s="304"/>
      <c r="F29" s="304">
        <v>125</v>
      </c>
      <c r="G29" s="304">
        <v>125</v>
      </c>
      <c r="H29" s="304"/>
      <c r="I29" s="304"/>
      <c r="J29" s="305">
        <v>90</v>
      </c>
    </row>
    <row r="30" spans="1:10" s="27" customFormat="1" ht="18.399999999999999" thickBot="1" x14ac:dyDescent="0.6">
      <c r="A30" s="87"/>
      <c r="B30" s="302" t="s">
        <v>430</v>
      </c>
      <c r="C30" s="306"/>
      <c r="D30" s="307">
        <v>500</v>
      </c>
      <c r="E30" s="307"/>
      <c r="F30" s="307"/>
      <c r="G30" s="307">
        <v>500</v>
      </c>
      <c r="H30" s="307"/>
      <c r="I30" s="307"/>
      <c r="J30" s="308">
        <v>500</v>
      </c>
    </row>
    <row r="31" spans="1:10" s="27" customFormat="1" ht="15.75" x14ac:dyDescent="0.5">
      <c r="A31" s="87"/>
      <c r="B31" s="132" t="s">
        <v>416</v>
      </c>
      <c r="C31" s="290">
        <f>C26+C27+C28</f>
        <v>520</v>
      </c>
      <c r="D31" s="765"/>
      <c r="E31" s="765"/>
      <c r="F31" s="765"/>
      <c r="G31" s="765"/>
      <c r="H31" s="765"/>
      <c r="I31" s="765"/>
      <c r="J31" s="765"/>
    </row>
    <row r="32" spans="1:10" s="27" customFormat="1" ht="15.75" x14ac:dyDescent="0.5">
      <c r="A32" s="87"/>
      <c r="B32" s="309"/>
      <c r="C32" s="703" t="s">
        <v>431</v>
      </c>
    </row>
    <row r="33" spans="1:10" s="27" customFormat="1" ht="15.75" x14ac:dyDescent="0.5">
      <c r="A33" s="87"/>
      <c r="B33" s="309"/>
      <c r="C33" s="309"/>
    </row>
    <row r="34" spans="1:10" s="27" customFormat="1" ht="15.75" x14ac:dyDescent="0.5">
      <c r="A34" s="87">
        <v>3</v>
      </c>
      <c r="B34" s="132" t="s">
        <v>432</v>
      </c>
      <c r="C34" s="309"/>
    </row>
    <row r="35" spans="1:10" s="27" customFormat="1" ht="16.149999999999999" thickBot="1" x14ac:dyDescent="0.55000000000000004">
      <c r="A35" s="87"/>
      <c r="B35" s="215"/>
      <c r="C35" s="297" t="s">
        <v>408</v>
      </c>
      <c r="D35" s="297" t="s">
        <v>409</v>
      </c>
      <c r="E35" s="297" t="s">
        <v>410</v>
      </c>
      <c r="F35" s="297" t="s">
        <v>411</v>
      </c>
      <c r="G35" s="297" t="s">
        <v>422</v>
      </c>
      <c r="H35" s="297" t="s">
        <v>423</v>
      </c>
      <c r="I35" s="297" t="s">
        <v>424</v>
      </c>
      <c r="J35" s="297" t="s">
        <v>425</v>
      </c>
    </row>
    <row r="36" spans="1:10" s="27" customFormat="1" ht="18" x14ac:dyDescent="0.55000000000000004">
      <c r="A36" s="87"/>
      <c r="B36" s="298" t="s">
        <v>426</v>
      </c>
      <c r="C36" s="299">
        <v>250</v>
      </c>
      <c r="D36" s="300">
        <v>250</v>
      </c>
      <c r="E36" s="300">
        <v>250</v>
      </c>
      <c r="F36" s="300">
        <v>250</v>
      </c>
      <c r="G36" s="300">
        <v>250</v>
      </c>
      <c r="H36" s="300">
        <v>250</v>
      </c>
      <c r="I36" s="300">
        <v>250</v>
      </c>
      <c r="J36" s="301">
        <v>250</v>
      </c>
    </row>
    <row r="37" spans="1:10" s="27" customFormat="1" ht="18" x14ac:dyDescent="0.55000000000000004">
      <c r="A37" s="87"/>
      <c r="B37" s="302" t="s">
        <v>427</v>
      </c>
      <c r="C37" s="303">
        <v>150</v>
      </c>
      <c r="D37" s="304">
        <v>250</v>
      </c>
      <c r="E37" s="304">
        <v>150</v>
      </c>
      <c r="F37" s="304">
        <v>150</v>
      </c>
      <c r="G37" s="304">
        <v>150</v>
      </c>
      <c r="H37" s="304">
        <v>150</v>
      </c>
      <c r="I37" s="304">
        <v>150</v>
      </c>
      <c r="J37" s="305">
        <v>150</v>
      </c>
    </row>
    <row r="38" spans="1:10" ht="18" x14ac:dyDescent="0.55000000000000004">
      <c r="B38" s="302" t="s">
        <v>428</v>
      </c>
      <c r="C38" s="303">
        <v>120</v>
      </c>
      <c r="D38" s="304">
        <v>180</v>
      </c>
      <c r="E38" s="304">
        <v>100</v>
      </c>
      <c r="F38" s="304">
        <v>100</v>
      </c>
      <c r="G38" s="304">
        <v>100</v>
      </c>
      <c r="H38" s="304"/>
      <c r="I38" s="304">
        <v>90</v>
      </c>
      <c r="J38" s="305">
        <v>100</v>
      </c>
    </row>
    <row r="39" spans="1:10" ht="18" x14ac:dyDescent="0.55000000000000004">
      <c r="B39" s="302" t="s">
        <v>429</v>
      </c>
      <c r="C39" s="303"/>
      <c r="D39" s="304">
        <v>90</v>
      </c>
      <c r="E39" s="304"/>
      <c r="F39" s="304">
        <v>125</v>
      </c>
      <c r="G39" s="304">
        <v>125</v>
      </c>
      <c r="H39" s="304"/>
      <c r="I39" s="304"/>
      <c r="J39" s="305">
        <v>90</v>
      </c>
    </row>
    <row r="40" spans="1:10" ht="18.399999999999999" thickBot="1" x14ac:dyDescent="0.6">
      <c r="B40" s="302" t="s">
        <v>430</v>
      </c>
      <c r="C40" s="306"/>
      <c r="D40" s="307">
        <v>500</v>
      </c>
      <c r="E40" s="307"/>
      <c r="F40" s="307"/>
      <c r="G40" s="307">
        <v>500</v>
      </c>
      <c r="H40" s="307"/>
      <c r="I40" s="307"/>
      <c r="J40" s="308">
        <v>500</v>
      </c>
    </row>
    <row r="41" spans="1:10" ht="15.75" x14ac:dyDescent="0.5">
      <c r="B41" s="132" t="s">
        <v>416</v>
      </c>
      <c r="C41" s="765"/>
      <c r="D41" s="765"/>
      <c r="E41" s="765"/>
      <c r="F41" s="765"/>
      <c r="G41" s="765"/>
      <c r="H41" s="765"/>
      <c r="I41" s="765"/>
      <c r="J41" s="765"/>
    </row>
    <row r="42" spans="1:10" x14ac:dyDescent="0.45">
      <c r="C42" s="797" t="s">
        <v>433</v>
      </c>
      <c r="D42" s="797"/>
      <c r="E42" s="797"/>
      <c r="F42" s="797"/>
      <c r="G42" s="797"/>
      <c r="H42" s="797"/>
      <c r="I42" s="797"/>
      <c r="J42" s="797"/>
    </row>
  </sheetData>
  <mergeCells count="4">
    <mergeCell ref="A1:J1"/>
    <mergeCell ref="E8:F8"/>
    <mergeCell ref="E15:F15"/>
    <mergeCell ref="C42:J42"/>
  </mergeCells>
  <printOptions horizontalCentered="1"/>
  <pageMargins left="0.19685039370078741" right="0.19685039370078741" top="0.98425196850393704" bottom="0.59055118110236227" header="0.51181102362204722" footer="0.51181102362204722"/>
  <pageSetup paperSize="9" scale="92"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rowBreaks count="1" manualBreakCount="1">
    <brk id="34" max="9" man="1"/>
  </rowBreaks>
  <drawing r:id="rId2"/>
  <legacyDrawing r:id="rId3"/>
  <legacyDrawingHF r:id="rId4"/>
  <oleObjects>
    <mc:AlternateContent xmlns:mc="http://schemas.openxmlformats.org/markup-compatibility/2006">
      <mc:Choice Requires="x14">
        <oleObject progId="PBrush" shapeId="54273" r:id="rId5">
          <objectPr defaultSize="0" autoPict="0" r:id="rId6">
            <anchor moveWithCells="1" sizeWithCells="1">
              <from>
                <xdr:col>4</xdr:col>
                <xdr:colOff>23813</xdr:colOff>
                <xdr:row>4</xdr:row>
                <xdr:rowOff>90488</xdr:rowOff>
              </from>
              <to>
                <xdr:col>4</xdr:col>
                <xdr:colOff>23813</xdr:colOff>
                <xdr:row>4</xdr:row>
                <xdr:rowOff>90488</xdr:rowOff>
              </to>
            </anchor>
          </objectPr>
        </oleObject>
      </mc:Choice>
      <mc:Fallback>
        <oleObject progId="PBrush" shapeId="54273" r:id="rId5"/>
      </mc:Fallback>
    </mc:AlternateContent>
    <mc:AlternateContent xmlns:mc="http://schemas.openxmlformats.org/markup-compatibility/2006">
      <mc:Choice Requires="x14">
        <oleObject progId="PBrush" shapeId="54274" r:id="rId7">
          <objectPr defaultSize="0" autoPict="0" r:id="rId6">
            <anchor moveWithCells="1" sizeWithCells="1">
              <from>
                <xdr:col>4</xdr:col>
                <xdr:colOff>23813</xdr:colOff>
                <xdr:row>4</xdr:row>
                <xdr:rowOff>90488</xdr:rowOff>
              </from>
              <to>
                <xdr:col>4</xdr:col>
                <xdr:colOff>23813</xdr:colOff>
                <xdr:row>4</xdr:row>
                <xdr:rowOff>90488</xdr:rowOff>
              </to>
            </anchor>
          </objectPr>
        </oleObject>
      </mc:Choice>
      <mc:Fallback>
        <oleObject progId="PBrush" shapeId="54274" r:id="rId7"/>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B40"/>
  <sheetViews>
    <sheetView showGridLines="0" zoomScaleNormal="100" zoomScaleSheetLayoutView="100" workbookViewId="0">
      <selection activeCell="C15" sqref="C15"/>
    </sheetView>
  </sheetViews>
  <sheetFormatPr defaultColWidth="9.1328125" defaultRowHeight="14.25" x14ac:dyDescent="0.45"/>
  <cols>
    <col min="1" max="1" width="4.3984375" style="93" customWidth="1"/>
    <col min="2" max="2" width="5.1328125" customWidth="1"/>
    <col min="3" max="3" width="14.3984375" customWidth="1"/>
    <col min="4" max="4" width="14.3984375" bestFit="1" customWidth="1"/>
    <col min="5" max="7" width="14.3984375" customWidth="1"/>
    <col min="8" max="8" width="14.3984375" bestFit="1" customWidth="1"/>
    <col min="9" max="10" width="14.1328125" customWidth="1"/>
  </cols>
  <sheetData>
    <row r="1" spans="1:54" s="17" customFormat="1" ht="30.75" customHeight="1" thickBot="1" x14ac:dyDescent="0.5">
      <c r="A1" s="777" t="s">
        <v>434</v>
      </c>
      <c r="B1" s="777"/>
      <c r="C1" s="777"/>
      <c r="D1" s="777"/>
      <c r="E1" s="777"/>
      <c r="F1" s="777"/>
      <c r="G1" s="777"/>
      <c r="H1" s="777"/>
      <c r="I1" s="777"/>
      <c r="J1" s="777"/>
    </row>
    <row r="2" spans="1:54" s="20" customFormat="1" ht="18.399999999999999" thickTop="1" x14ac:dyDescent="0.55000000000000004">
      <c r="A2" s="9" t="s">
        <v>435</v>
      </c>
      <c r="B2" s="77"/>
      <c r="C2" s="77"/>
      <c r="D2" s="77"/>
      <c r="E2" s="77"/>
      <c r="F2" s="77"/>
      <c r="G2" s="74"/>
      <c r="H2" s="74"/>
      <c r="I2" s="74"/>
      <c r="J2" s="74"/>
    </row>
    <row r="3" spans="1:54" s="133" customFormat="1" ht="15.75" x14ac:dyDescent="0.5">
      <c r="A3" s="22">
        <v>1</v>
      </c>
      <c r="B3" s="132" t="s">
        <v>436</v>
      </c>
      <c r="C3" s="23"/>
      <c r="D3" s="23"/>
      <c r="E3" s="23"/>
      <c r="F3" s="23"/>
      <c r="G3" s="23"/>
      <c r="H3" s="23"/>
      <c r="I3" s="23"/>
      <c r="J3" s="23"/>
    </row>
    <row r="4" spans="1:54" s="133" customFormat="1" ht="15.75" x14ac:dyDescent="0.5">
      <c r="A4" s="22">
        <v>2</v>
      </c>
      <c r="B4" s="132" t="s">
        <v>816</v>
      </c>
      <c r="C4" s="23"/>
      <c r="D4" s="23"/>
      <c r="E4" s="23"/>
      <c r="F4" s="23"/>
      <c r="G4" s="23"/>
      <c r="H4" s="23"/>
      <c r="I4" s="23"/>
      <c r="J4" s="23"/>
    </row>
    <row r="5" spans="1:54" ht="15.75" x14ac:dyDescent="0.5">
      <c r="A5" s="22">
        <v>3</v>
      </c>
      <c r="B5" s="23" t="s">
        <v>437</v>
      </c>
      <c r="C5" s="23"/>
      <c r="D5" s="23"/>
      <c r="E5" s="23"/>
      <c r="F5" s="23"/>
      <c r="G5" s="23"/>
      <c r="H5" s="23"/>
      <c r="I5" s="23"/>
      <c r="J5" s="23"/>
      <c r="K5" s="133"/>
    </row>
    <row r="6" spans="1:54" s="23" customFormat="1" ht="17.649999999999999" customHeight="1" x14ac:dyDescent="0.5">
      <c r="A6" s="22">
        <v>4</v>
      </c>
      <c r="B6" s="23" t="s">
        <v>438</v>
      </c>
      <c r="C6" s="26"/>
      <c r="D6" s="132"/>
      <c r="E6" s="26"/>
      <c r="F6" s="132"/>
      <c r="G6" s="132"/>
      <c r="H6" s="132"/>
      <c r="K6" s="24"/>
    </row>
    <row r="7" spans="1:54" ht="15.75" x14ac:dyDescent="0.5">
      <c r="A7" s="22">
        <v>5</v>
      </c>
      <c r="B7" s="27" t="s">
        <v>439</v>
      </c>
      <c r="C7" s="588"/>
      <c r="D7" s="588"/>
      <c r="E7" s="588"/>
      <c r="F7" s="588"/>
      <c r="G7" s="588"/>
      <c r="H7" s="588"/>
      <c r="I7" s="588"/>
      <c r="J7" s="588"/>
    </row>
    <row r="8" spans="1:54" ht="15.75" x14ac:dyDescent="0.5">
      <c r="A8" s="131"/>
      <c r="B8" s="27"/>
    </row>
    <row r="9" spans="1:54" s="134" customFormat="1" ht="28.15" customHeight="1" x14ac:dyDescent="0.75">
      <c r="A9" s="296"/>
      <c r="C9" s="315" t="s">
        <v>51</v>
      </c>
      <c r="D9" s="798" t="s">
        <v>440</v>
      </c>
      <c r="E9" s="798"/>
      <c r="F9" s="798"/>
      <c r="G9" s="798"/>
      <c r="H9" s="296"/>
      <c r="I9" s="296"/>
      <c r="J9" s="296"/>
    </row>
    <row r="10" spans="1:54" s="134" customFormat="1" ht="15.75" customHeight="1" x14ac:dyDescent="0.55000000000000004">
      <c r="A10" s="296"/>
      <c r="C10" s="572" t="s">
        <v>408</v>
      </c>
      <c r="D10" s="316" t="s">
        <v>408</v>
      </c>
      <c r="E10" s="572" t="s">
        <v>409</v>
      </c>
      <c r="F10" s="316" t="s">
        <v>409</v>
      </c>
      <c r="G10" s="572" t="s">
        <v>410</v>
      </c>
      <c r="H10" s="316" t="s">
        <v>410</v>
      </c>
      <c r="I10" s="296"/>
      <c r="J10" s="296"/>
    </row>
    <row r="11" spans="1:54" s="293" customFormat="1" ht="15.75" customHeight="1" thickBot="1" x14ac:dyDescent="0.6">
      <c r="B11" s="317"/>
      <c r="C11" s="572" t="s">
        <v>441</v>
      </c>
      <c r="D11" s="316" t="s">
        <v>442</v>
      </c>
      <c r="E11" s="572" t="s">
        <v>441</v>
      </c>
      <c r="F11" s="316" t="s">
        <v>442</v>
      </c>
      <c r="G11" s="572" t="s">
        <v>441</v>
      </c>
      <c r="H11" s="316" t="s">
        <v>442</v>
      </c>
      <c r="I11" s="318"/>
      <c r="J11" s="318"/>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row>
    <row r="12" spans="1:54" s="130" customFormat="1" ht="18" x14ac:dyDescent="0.55000000000000004">
      <c r="B12" s="317" t="s">
        <v>412</v>
      </c>
      <c r="C12" s="319">
        <v>200</v>
      </c>
      <c r="D12" s="320">
        <v>1000</v>
      </c>
      <c r="E12" s="320">
        <v>300</v>
      </c>
      <c r="F12" s="320">
        <v>1000</v>
      </c>
      <c r="G12" s="320">
        <v>140</v>
      </c>
      <c r="H12" s="321">
        <v>1000</v>
      </c>
      <c r="I12" s="322"/>
      <c r="J12" s="323"/>
      <c r="K12" s="324"/>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row>
    <row r="13" spans="1:54" s="130" customFormat="1" ht="18" x14ac:dyDescent="0.55000000000000004">
      <c r="B13" s="317" t="s">
        <v>413</v>
      </c>
      <c r="C13" s="325">
        <v>600</v>
      </c>
      <c r="D13" s="326">
        <v>1000</v>
      </c>
      <c r="E13" s="326">
        <v>600</v>
      </c>
      <c r="F13" s="326">
        <v>600</v>
      </c>
      <c r="G13" s="326">
        <v>340</v>
      </c>
      <c r="H13" s="327">
        <v>600</v>
      </c>
      <c r="I13" s="322"/>
      <c r="J13" s="323"/>
      <c r="K13" s="324"/>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row>
    <row r="14" spans="1:54" s="130" customFormat="1" ht="18" x14ac:dyDescent="0.55000000000000004">
      <c r="B14" s="317" t="s">
        <v>428</v>
      </c>
      <c r="C14" s="325">
        <v>480</v>
      </c>
      <c r="D14" s="326">
        <v>720</v>
      </c>
      <c r="E14" s="326">
        <v>400</v>
      </c>
      <c r="F14" s="326">
        <v>400</v>
      </c>
      <c r="G14" s="326">
        <v>400</v>
      </c>
      <c r="H14" s="327"/>
      <c r="I14" s="328" t="s">
        <v>443</v>
      </c>
      <c r="J14" s="329" t="s">
        <v>104</v>
      </c>
      <c r="K14" s="324"/>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row>
    <row r="15" spans="1:54" s="130" customFormat="1" ht="18" x14ac:dyDescent="0.55000000000000004">
      <c r="B15" s="317" t="s">
        <v>416</v>
      </c>
      <c r="C15" s="704"/>
      <c r="D15" s="704"/>
      <c r="E15" s="704"/>
      <c r="F15" s="704"/>
      <c r="G15" s="704"/>
      <c r="H15" s="705"/>
      <c r="I15" s="330"/>
      <c r="J15" s="331"/>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row>
    <row r="16" spans="1:54" s="130" customFormat="1" ht="18" x14ac:dyDescent="0.55000000000000004">
      <c r="B16" s="309"/>
      <c r="C16" s="332"/>
      <c r="D16" s="332"/>
      <c r="E16" s="333"/>
      <c r="F16" s="332"/>
      <c r="G16" s="334"/>
      <c r="H16" s="333"/>
      <c r="I16" s="333"/>
      <c r="J16" s="333"/>
      <c r="K16" s="333"/>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row>
    <row r="17" spans="1:54" s="20" customFormat="1" ht="18" x14ac:dyDescent="0.55000000000000004">
      <c r="A17" s="9" t="s">
        <v>444</v>
      </c>
      <c r="B17" s="77"/>
      <c r="C17" s="77"/>
      <c r="D17" s="77"/>
      <c r="E17" s="77"/>
      <c r="F17" s="77"/>
      <c r="G17" s="74"/>
      <c r="H17" s="74"/>
      <c r="I17" s="74"/>
      <c r="J17" s="74"/>
    </row>
    <row r="18" spans="1:54" s="133" customFormat="1" ht="15.75" x14ac:dyDescent="0.5">
      <c r="A18" s="22">
        <v>1</v>
      </c>
      <c r="B18" s="132" t="s">
        <v>445</v>
      </c>
      <c r="C18" s="23"/>
      <c r="D18" s="23"/>
      <c r="E18" s="23"/>
      <c r="F18" s="23"/>
      <c r="G18" s="23"/>
      <c r="H18" s="23"/>
      <c r="I18" s="23"/>
      <c r="J18" s="23"/>
    </row>
    <row r="19" spans="1:54" s="133" customFormat="1" ht="15.75" x14ac:dyDescent="0.5">
      <c r="A19" s="22">
        <v>2</v>
      </c>
      <c r="B19" s="132" t="s">
        <v>446</v>
      </c>
      <c r="C19" s="23"/>
      <c r="D19" s="23"/>
      <c r="E19" s="23"/>
      <c r="F19" s="23"/>
      <c r="G19" s="23"/>
      <c r="H19" s="23"/>
      <c r="I19" s="23"/>
      <c r="J19" s="23"/>
    </row>
    <row r="20" spans="1:54" ht="15.75" x14ac:dyDescent="0.5">
      <c r="A20" s="22">
        <v>3</v>
      </c>
      <c r="B20" s="23" t="s">
        <v>447</v>
      </c>
      <c r="C20" s="23"/>
      <c r="D20" s="23"/>
      <c r="E20" s="23"/>
      <c r="F20" s="23"/>
      <c r="G20" s="23"/>
      <c r="H20" s="23"/>
      <c r="I20" s="23"/>
      <c r="J20" s="23"/>
      <c r="K20" s="133"/>
    </row>
    <row r="21" spans="1:54" s="133" customFormat="1" ht="15.75" x14ac:dyDescent="0.5">
      <c r="A21" s="22">
        <v>4</v>
      </c>
      <c r="B21" s="132" t="s">
        <v>448</v>
      </c>
      <c r="C21" s="23"/>
      <c r="D21" s="23"/>
      <c r="E21" s="23"/>
      <c r="F21" s="23"/>
      <c r="G21" s="23"/>
      <c r="H21" s="23"/>
      <c r="I21" s="23"/>
      <c r="J21" s="23"/>
    </row>
    <row r="22" spans="1:54" ht="15.75" x14ac:dyDescent="0.5">
      <c r="A22" s="22">
        <v>5</v>
      </c>
      <c r="B22" s="23" t="s">
        <v>449</v>
      </c>
      <c r="C22" s="23"/>
      <c r="D22" s="23"/>
      <c r="E22" s="23"/>
      <c r="F22" s="23"/>
      <c r="G22" s="23"/>
      <c r="H22" s="23"/>
      <c r="I22" s="23"/>
      <c r="J22" s="23"/>
      <c r="K22" s="133"/>
    </row>
    <row r="23" spans="1:54" s="130" customFormat="1" ht="18" x14ac:dyDescent="0.55000000000000004">
      <c r="B23" s="296"/>
      <c r="C23" s="335" t="s">
        <v>450</v>
      </c>
      <c r="D23" s="335" t="s">
        <v>451</v>
      </c>
      <c r="E23" s="335" t="s">
        <v>452</v>
      </c>
      <c r="F23" s="336"/>
      <c r="G23" s="337" t="s">
        <v>453</v>
      </c>
      <c r="H23" s="281" t="s">
        <v>454</v>
      </c>
      <c r="I23" s="337" t="s">
        <v>455</v>
      </c>
      <c r="J23" t="s">
        <v>818</v>
      </c>
      <c r="K23" s="324"/>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row>
    <row r="24" spans="1:54" s="130" customFormat="1" ht="18" x14ac:dyDescent="0.55000000000000004">
      <c r="B24" s="317" t="s">
        <v>416</v>
      </c>
      <c r="C24" s="338"/>
      <c r="D24" s="338"/>
      <c r="E24" s="338"/>
      <c r="F24" s="336"/>
      <c r="G24" s="339"/>
      <c r="H24" s="339"/>
      <c r="I24" s="339"/>
      <c r="J24" s="324"/>
      <c r="K24" s="324"/>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row>
    <row r="25" spans="1:54" ht="14.65" thickBot="1" x14ac:dyDescent="0.5">
      <c r="A25"/>
      <c r="B25" s="340"/>
      <c r="C25" s="341"/>
      <c r="D25" s="342"/>
      <c r="E25" s="340"/>
      <c r="F25" s="342"/>
      <c r="G25" s="342"/>
      <c r="H25" s="340"/>
      <c r="I25" s="340"/>
      <c r="J25" s="340"/>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row>
    <row r="26" spans="1:54" s="27" customFormat="1" ht="25.9" thickTop="1" x14ac:dyDescent="0.75">
      <c r="A26" s="343"/>
      <c r="B26" s="343"/>
      <c r="C26" s="315" t="s">
        <v>58</v>
      </c>
      <c r="D26" s="798" t="s">
        <v>440</v>
      </c>
      <c r="E26" s="798"/>
      <c r="F26" s="798"/>
      <c r="G26" s="798"/>
      <c r="H26" s="343"/>
      <c r="I26" s="343"/>
      <c r="J26" s="343"/>
    </row>
    <row r="27" spans="1:54" s="27" customFormat="1" ht="18" x14ac:dyDescent="0.55000000000000004">
      <c r="B27" s="344"/>
      <c r="C27" s="572" t="s">
        <v>408</v>
      </c>
      <c r="D27" s="316" t="s">
        <v>408</v>
      </c>
      <c r="E27" s="572" t="s">
        <v>409</v>
      </c>
      <c r="F27" s="316" t="s">
        <v>409</v>
      </c>
      <c r="G27" s="572" t="s">
        <v>410</v>
      </c>
      <c r="H27" s="316" t="s">
        <v>410</v>
      </c>
      <c r="I27" s="318"/>
      <c r="J27" s="318"/>
    </row>
    <row r="28" spans="1:54" s="27" customFormat="1" ht="18.399999999999999" thickBot="1" x14ac:dyDescent="0.6">
      <c r="B28" s="344"/>
      <c r="C28" s="572" t="s">
        <v>441</v>
      </c>
      <c r="D28" s="316" t="s">
        <v>442</v>
      </c>
      <c r="E28" s="572" t="s">
        <v>441</v>
      </c>
      <c r="F28" s="316" t="s">
        <v>442</v>
      </c>
      <c r="G28" s="572" t="s">
        <v>441</v>
      </c>
      <c r="H28" s="316" t="s">
        <v>442</v>
      </c>
      <c r="I28" s="318"/>
      <c r="J28" s="318"/>
    </row>
    <row r="29" spans="1:54" s="27" customFormat="1" ht="18" x14ac:dyDescent="0.55000000000000004">
      <c r="B29" s="317" t="s">
        <v>412</v>
      </c>
      <c r="C29" s="319">
        <v>200</v>
      </c>
      <c r="D29" s="320">
        <v>1000</v>
      </c>
      <c r="E29" s="320">
        <v>300</v>
      </c>
      <c r="F29" s="320">
        <v>1000</v>
      </c>
      <c r="G29" s="320">
        <v>140</v>
      </c>
      <c r="H29" s="321">
        <v>1000</v>
      </c>
      <c r="I29" s="322"/>
      <c r="J29" s="323"/>
    </row>
    <row r="30" spans="1:54" ht="18" x14ac:dyDescent="0.55000000000000004">
      <c r="A30"/>
      <c r="B30" s="317" t="s">
        <v>413</v>
      </c>
      <c r="C30" s="325">
        <v>600</v>
      </c>
      <c r="D30" s="326">
        <v>1000</v>
      </c>
      <c r="E30" s="326">
        <v>600</v>
      </c>
      <c r="F30" s="326">
        <v>600</v>
      </c>
      <c r="G30" s="326">
        <v>340</v>
      </c>
      <c r="H30" s="327">
        <v>600</v>
      </c>
      <c r="I30" s="322"/>
      <c r="J30" s="323"/>
    </row>
    <row r="31" spans="1:54" ht="18" x14ac:dyDescent="0.55000000000000004">
      <c r="A31"/>
      <c r="B31" s="317" t="s">
        <v>428</v>
      </c>
      <c r="C31" s="325">
        <v>480</v>
      </c>
      <c r="D31" s="326">
        <v>720</v>
      </c>
      <c r="E31" s="326">
        <v>400</v>
      </c>
      <c r="F31" s="326">
        <v>400</v>
      </c>
      <c r="G31" s="326">
        <v>400</v>
      </c>
      <c r="H31" s="327"/>
      <c r="I31" s="328" t="s">
        <v>443</v>
      </c>
      <c r="J31" s="329" t="s">
        <v>104</v>
      </c>
    </row>
    <row r="32" spans="1:54" ht="18" x14ac:dyDescent="0.55000000000000004">
      <c r="A32"/>
      <c r="B32" s="317" t="s">
        <v>416</v>
      </c>
      <c r="C32" s="706">
        <f t="shared" ref="C32:H32" si="0">SUM(C29:C31)</f>
        <v>1280</v>
      </c>
      <c r="D32" s="706">
        <f t="shared" si="0"/>
        <v>2720</v>
      </c>
      <c r="E32" s="706">
        <f t="shared" si="0"/>
        <v>1300</v>
      </c>
      <c r="F32" s="706">
        <f t="shared" si="0"/>
        <v>2000</v>
      </c>
      <c r="G32" s="706">
        <f t="shared" si="0"/>
        <v>880</v>
      </c>
      <c r="H32" s="706">
        <f t="shared" si="0"/>
        <v>1600</v>
      </c>
      <c r="I32" s="345">
        <f>D32+F32+H32</f>
        <v>6320</v>
      </c>
      <c r="J32" s="346">
        <f>C32+E32+G32</f>
        <v>3460</v>
      </c>
    </row>
    <row r="33" spans="1:10" ht="15.75" x14ac:dyDescent="0.5">
      <c r="A33"/>
      <c r="B33" s="347"/>
      <c r="C33" s="332"/>
      <c r="D33" s="332"/>
      <c r="E33" s="333"/>
      <c r="F33" s="333"/>
      <c r="G33" s="333"/>
      <c r="H33" s="333"/>
    </row>
    <row r="34" spans="1:10" ht="15.75" x14ac:dyDescent="0.5">
      <c r="A34"/>
      <c r="B34" s="347"/>
      <c r="C34" s="332"/>
      <c r="D34" s="332"/>
      <c r="E34" s="333"/>
      <c r="F34" s="332"/>
      <c r="G34" s="332"/>
      <c r="H34" s="333"/>
    </row>
    <row r="35" spans="1:10" ht="18" x14ac:dyDescent="0.55000000000000004">
      <c r="A35"/>
      <c r="B35" s="317"/>
      <c r="C35" s="335" t="s">
        <v>450</v>
      </c>
      <c r="D35" s="335" t="s">
        <v>451</v>
      </c>
      <c r="E35" s="335" t="s">
        <v>452</v>
      </c>
      <c r="F35" s="336"/>
      <c r="G35" s="337" t="s">
        <v>456</v>
      </c>
      <c r="H35" s="281" t="s">
        <v>454</v>
      </c>
      <c r="I35" s="337" t="s">
        <v>455</v>
      </c>
      <c r="J35" t="s">
        <v>817</v>
      </c>
    </row>
    <row r="36" spans="1:10" ht="18" x14ac:dyDescent="0.55000000000000004">
      <c r="A36"/>
      <c r="B36" s="317" t="s">
        <v>416</v>
      </c>
      <c r="C36" s="348">
        <f>D32-C32</f>
        <v>1440</v>
      </c>
      <c r="D36" s="338">
        <f>F32-E32</f>
        <v>700</v>
      </c>
      <c r="E36" s="338">
        <f>H32-G32</f>
        <v>720</v>
      </c>
      <c r="F36" s="336"/>
      <c r="G36" s="339">
        <f>D32+F32+H32-C32-E32-G32</f>
        <v>2860</v>
      </c>
      <c r="H36" s="339">
        <f>G36*0.21</f>
        <v>600.6</v>
      </c>
      <c r="I36" s="339">
        <f>G36+H36</f>
        <v>3460.6</v>
      </c>
      <c r="J36" s="764">
        <f>I36/1.21</f>
        <v>2860</v>
      </c>
    </row>
    <row r="37" spans="1:10" ht="15.75" x14ac:dyDescent="0.5">
      <c r="A37" s="87"/>
      <c r="B37" s="27"/>
      <c r="C37" s="27"/>
      <c r="D37" s="27"/>
      <c r="E37" s="27"/>
      <c r="F37" s="27"/>
      <c r="G37" s="27"/>
    </row>
    <row r="38" spans="1:10" ht="15.75" x14ac:dyDescent="0.5">
      <c r="A38" s="87"/>
      <c r="B38" s="27"/>
      <c r="C38" s="27"/>
      <c r="D38" s="27"/>
      <c r="E38" s="27"/>
      <c r="F38" s="27"/>
      <c r="G38" s="27"/>
    </row>
    <row r="40" spans="1:10" x14ac:dyDescent="0.45">
      <c r="J40" t="s">
        <v>457</v>
      </c>
    </row>
  </sheetData>
  <mergeCells count="3">
    <mergeCell ref="A1:J1"/>
    <mergeCell ref="D9:G9"/>
    <mergeCell ref="D26:G26"/>
  </mergeCells>
  <printOptions horizontalCentered="1" verticalCentered="1"/>
  <pageMargins left="0.19685039370078741" right="0.19685039370078741" top="0.19685039370078741" bottom="0.19685039370078741" header="0.51181102362204722" footer="0.51181102362204722"/>
  <pageSetup paperSize="9" scale="75"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3"/>
  <sheetViews>
    <sheetView showGridLines="0" zoomScaleNormal="100" zoomScaleSheetLayoutView="100" workbookViewId="0">
      <selection activeCell="E12" sqref="E12"/>
    </sheetView>
  </sheetViews>
  <sheetFormatPr defaultColWidth="9.1328125" defaultRowHeight="14.25" x14ac:dyDescent="0.45"/>
  <cols>
    <col min="1" max="1" width="4.265625" style="93" customWidth="1"/>
    <col min="2" max="2" width="20.1328125" customWidth="1"/>
    <col min="3" max="3" width="12.265625" customWidth="1"/>
    <col min="4" max="4" width="14.265625" customWidth="1"/>
    <col min="5" max="5" width="13.1328125" customWidth="1"/>
    <col min="6" max="6" width="3.73046875" bestFit="1" customWidth="1"/>
    <col min="7" max="7" width="8.1328125" customWidth="1"/>
    <col min="8" max="8" width="7.265625" bestFit="1" customWidth="1"/>
    <col min="9" max="9" width="8.3984375" customWidth="1"/>
    <col min="10" max="10" width="7.3984375" customWidth="1"/>
    <col min="11" max="11" width="7.265625" customWidth="1"/>
    <col min="12" max="12" width="11.73046875" customWidth="1"/>
  </cols>
  <sheetData>
    <row r="1" spans="1:10" s="17" customFormat="1" ht="30" customHeight="1" thickBot="1" x14ac:dyDescent="0.5">
      <c r="A1" s="777" t="s">
        <v>458</v>
      </c>
      <c r="B1" s="777"/>
      <c r="C1" s="777"/>
      <c r="D1" s="777"/>
      <c r="E1" s="777"/>
      <c r="F1" s="777"/>
      <c r="G1" s="777"/>
      <c r="H1" s="777"/>
      <c r="I1" s="777"/>
    </row>
    <row r="2" spans="1:10" s="20" customFormat="1" ht="21.4" thickTop="1" x14ac:dyDescent="0.65">
      <c r="A2" s="349" t="s">
        <v>459</v>
      </c>
      <c r="B2" s="350"/>
      <c r="C2" s="350"/>
      <c r="D2" s="350"/>
      <c r="E2" s="350"/>
      <c r="F2" s="350"/>
      <c r="G2" s="350"/>
      <c r="H2" s="350"/>
      <c r="I2" s="350"/>
    </row>
    <row r="3" spans="1:10" s="133" customFormat="1" ht="15.75" x14ac:dyDescent="0.5">
      <c r="A3" s="22">
        <v>1</v>
      </c>
      <c r="B3" s="23" t="s">
        <v>812</v>
      </c>
      <c r="C3" s="23"/>
      <c r="D3" s="23"/>
      <c r="E3" s="23"/>
      <c r="F3" s="23"/>
      <c r="G3" s="23"/>
      <c r="H3" s="23"/>
      <c r="I3" s="23"/>
    </row>
    <row r="4" spans="1:10" s="133" customFormat="1" ht="15.75" x14ac:dyDescent="0.5">
      <c r="A4" s="22">
        <v>2</v>
      </c>
      <c r="B4" s="23" t="s">
        <v>813</v>
      </c>
      <c r="C4" s="23"/>
      <c r="D4" s="23"/>
      <c r="E4" s="23"/>
      <c r="F4" s="23"/>
      <c r="G4" s="23"/>
      <c r="H4" s="23"/>
      <c r="I4" s="23"/>
    </row>
    <row r="5" spans="1:10" s="133" customFormat="1" ht="15.75" x14ac:dyDescent="0.5">
      <c r="A5" s="22">
        <v>3</v>
      </c>
      <c r="B5" s="23" t="s">
        <v>814</v>
      </c>
      <c r="C5" s="23"/>
      <c r="D5" s="23"/>
      <c r="E5" s="23"/>
      <c r="F5" s="23"/>
      <c r="G5" s="23"/>
      <c r="H5" s="23"/>
      <c r="I5" s="23"/>
    </row>
    <row r="6" spans="1:10" s="133" customFormat="1" ht="15.75" x14ac:dyDescent="0.5">
      <c r="A6" s="22">
        <v>2</v>
      </c>
      <c r="B6" s="23" t="s">
        <v>460</v>
      </c>
      <c r="C6" s="23"/>
      <c r="D6" s="23"/>
      <c r="E6" s="23"/>
      <c r="F6" s="23"/>
      <c r="G6" s="23"/>
      <c r="H6" s="23"/>
      <c r="I6" s="23"/>
    </row>
    <row r="7" spans="1:10" ht="15.75" x14ac:dyDescent="0.5">
      <c r="A7" s="22">
        <v>3</v>
      </c>
      <c r="B7" s="23" t="s">
        <v>815</v>
      </c>
      <c r="C7" s="23"/>
      <c r="D7" s="23"/>
      <c r="E7" s="23"/>
      <c r="F7" s="23"/>
      <c r="G7" s="23"/>
      <c r="H7" s="23"/>
      <c r="I7" s="23"/>
      <c r="J7" s="133"/>
    </row>
    <row r="8" spans="1:10" s="23" customFormat="1" ht="15.75" x14ac:dyDescent="0.5">
      <c r="A8" s="22">
        <v>4</v>
      </c>
      <c r="B8" s="23" t="s">
        <v>461</v>
      </c>
      <c r="C8" s="26"/>
      <c r="D8" s="132"/>
      <c r="E8" s="26"/>
      <c r="F8" s="132"/>
      <c r="G8" s="132"/>
      <c r="J8" s="24"/>
    </row>
    <row r="9" spans="1:10" ht="16.149999999999999" thickBot="1" x14ac:dyDescent="0.55000000000000004">
      <c r="B9" s="27" t="s">
        <v>462</v>
      </c>
      <c r="C9" s="11"/>
      <c r="D9" s="11"/>
      <c r="E9" s="11"/>
      <c r="F9" s="11"/>
      <c r="G9" s="11"/>
    </row>
    <row r="10" spans="1:10" s="23" customFormat="1" ht="21" x14ac:dyDescent="0.65">
      <c r="A10" s="351"/>
      <c r="B10" s="352" t="s">
        <v>463</v>
      </c>
      <c r="C10" s="353"/>
      <c r="D10" s="354" t="s">
        <v>464</v>
      </c>
      <c r="E10" s="355"/>
      <c r="F10" s="356"/>
      <c r="G10" s="356"/>
      <c r="H10" s="356"/>
    </row>
    <row r="11" spans="1:10" s="23" customFormat="1" ht="15.75" x14ac:dyDescent="0.5">
      <c r="A11" s="357"/>
      <c r="B11" s="700" t="s">
        <v>465</v>
      </c>
      <c r="C11" s="358" t="s">
        <v>466</v>
      </c>
      <c r="D11" s="358" t="s">
        <v>467</v>
      </c>
      <c r="E11" s="359" t="s">
        <v>468</v>
      </c>
    </row>
    <row r="12" spans="1:10" s="23" customFormat="1" ht="15.75" x14ac:dyDescent="0.5">
      <c r="A12" s="357"/>
      <c r="B12" s="701" t="s">
        <v>469</v>
      </c>
      <c r="C12" s="360">
        <v>56</v>
      </c>
      <c r="D12" s="360">
        <v>3.42</v>
      </c>
      <c r="E12" s="589"/>
    </row>
    <row r="13" spans="1:10" s="23" customFormat="1" ht="15.75" x14ac:dyDescent="0.5">
      <c r="A13" s="357"/>
      <c r="B13" s="701" t="s">
        <v>470</v>
      </c>
      <c r="C13" s="360">
        <v>66</v>
      </c>
      <c r="D13" s="360">
        <v>1.28</v>
      </c>
      <c r="E13" s="589"/>
    </row>
    <row r="14" spans="1:10" s="23" customFormat="1" ht="15.75" x14ac:dyDescent="0.5">
      <c r="A14" s="357"/>
      <c r="B14" s="701" t="s">
        <v>471</v>
      </c>
      <c r="C14" s="360">
        <v>88</v>
      </c>
      <c r="D14" s="360">
        <v>1.59</v>
      </c>
      <c r="E14" s="589"/>
    </row>
    <row r="15" spans="1:10" s="23" customFormat="1" ht="15.75" x14ac:dyDescent="0.5">
      <c r="A15" s="357"/>
      <c r="B15" s="701" t="s">
        <v>472</v>
      </c>
      <c r="C15" s="360">
        <v>233</v>
      </c>
      <c r="D15" s="360">
        <v>0.92</v>
      </c>
      <c r="E15" s="589"/>
    </row>
    <row r="16" spans="1:10" ht="15.75" x14ac:dyDescent="0.5">
      <c r="A16" s="357"/>
      <c r="B16" s="701" t="s">
        <v>473</v>
      </c>
      <c r="C16" s="360">
        <v>122</v>
      </c>
      <c r="D16" s="360">
        <v>0.69</v>
      </c>
      <c r="E16" s="589"/>
      <c r="F16" s="23"/>
      <c r="G16" s="23"/>
      <c r="H16" s="23"/>
    </row>
    <row r="17" spans="1:16" s="23" customFormat="1" ht="16.149999999999999" thickBot="1" x14ac:dyDescent="0.55000000000000004">
      <c r="A17" s="357"/>
      <c r="B17" s="702" t="s">
        <v>416</v>
      </c>
      <c r="C17" s="361"/>
      <c r="D17" s="361"/>
      <c r="E17" s="362"/>
    </row>
    <row r="18" spans="1:16" s="27" customFormat="1" ht="15.75" x14ac:dyDescent="0.5">
      <c r="A18" s="87"/>
    </row>
    <row r="19" spans="1:16" s="27" customFormat="1" ht="18" x14ac:dyDescent="0.55000000000000004">
      <c r="A19" s="87"/>
      <c r="B19" s="363" t="s">
        <v>474</v>
      </c>
      <c r="C19" s="364"/>
      <c r="D19" s="365"/>
      <c r="E19" s="23"/>
      <c r="F19" s="23"/>
      <c r="G19" s="23"/>
      <c r="H19" s="23"/>
      <c r="I19" s="23"/>
    </row>
    <row r="20" spans="1:16" s="27" customFormat="1" ht="15.75" x14ac:dyDescent="0.5">
      <c r="A20" s="87"/>
      <c r="B20" s="366" t="s">
        <v>475</v>
      </c>
      <c r="C20" s="23"/>
      <c r="D20" s="23"/>
      <c r="E20" s="23"/>
      <c r="F20" s="23"/>
      <c r="G20" s="23"/>
      <c r="H20" s="23"/>
      <c r="I20" s="23"/>
    </row>
    <row r="21" spans="1:16" s="27" customFormat="1" ht="18.399999999999999" thickBot="1" x14ac:dyDescent="0.6">
      <c r="A21" s="87"/>
      <c r="B21" s="799" t="s">
        <v>58</v>
      </c>
      <c r="C21" s="799"/>
      <c r="D21" s="799"/>
      <c r="E21" s="799"/>
      <c r="F21" s="23"/>
      <c r="G21"/>
      <c r="H21"/>
      <c r="I21"/>
      <c r="J21"/>
      <c r="K21"/>
      <c r="L21"/>
      <c r="M21"/>
      <c r="N21"/>
      <c r="O21"/>
      <c r="P21"/>
    </row>
    <row r="22" spans="1:16" s="27" customFormat="1" ht="21" x14ac:dyDescent="0.65">
      <c r="A22" s="87"/>
      <c r="B22" s="367" t="s">
        <v>463</v>
      </c>
      <c r="C22" s="353"/>
      <c r="D22" s="354" t="s">
        <v>464</v>
      </c>
      <c r="E22" s="355"/>
      <c r="F22" s="23"/>
      <c r="G22"/>
      <c r="H22"/>
      <c r="I22"/>
      <c r="J22"/>
      <c r="K22"/>
      <c r="L22"/>
      <c r="M22"/>
      <c r="N22"/>
      <c r="O22"/>
      <c r="P22"/>
    </row>
    <row r="23" spans="1:16" x14ac:dyDescent="0.45">
      <c r="B23" s="368"/>
      <c r="C23" s="369"/>
      <c r="D23" s="369"/>
      <c r="E23" s="370"/>
      <c r="F23" s="11"/>
    </row>
    <row r="24" spans="1:16" ht="15.75" x14ac:dyDescent="0.5">
      <c r="B24" s="371" t="s">
        <v>465</v>
      </c>
      <c r="C24" s="358" t="s">
        <v>466</v>
      </c>
      <c r="D24" s="358" t="s">
        <v>467</v>
      </c>
      <c r="E24" s="359" t="s">
        <v>468</v>
      </c>
      <c r="F24" s="11"/>
    </row>
    <row r="25" spans="1:16" ht="15.75" x14ac:dyDescent="0.5">
      <c r="B25" s="372" t="s">
        <v>469</v>
      </c>
      <c r="C25" s="360">
        <v>56</v>
      </c>
      <c r="D25" s="360">
        <v>3.42</v>
      </c>
      <c r="E25" s="589">
        <f>C25*D25</f>
        <v>191.51999999999998</v>
      </c>
      <c r="F25" s="11"/>
    </row>
    <row r="26" spans="1:16" ht="15.75" x14ac:dyDescent="0.5">
      <c r="B26" s="372" t="s">
        <v>470</v>
      </c>
      <c r="C26" s="360">
        <v>66</v>
      </c>
      <c r="D26" s="360">
        <v>1.28</v>
      </c>
      <c r="E26" s="589">
        <f>C26*D26</f>
        <v>84.48</v>
      </c>
      <c r="F26" s="11"/>
    </row>
    <row r="27" spans="1:16" ht="15.75" x14ac:dyDescent="0.5">
      <c r="B27" s="372" t="s">
        <v>471</v>
      </c>
      <c r="C27" s="360">
        <v>88</v>
      </c>
      <c r="D27" s="360">
        <v>1.59</v>
      </c>
      <c r="E27" s="589">
        <f>C27*D27</f>
        <v>139.92000000000002</v>
      </c>
      <c r="F27" s="11"/>
    </row>
    <row r="28" spans="1:16" ht="15.75" x14ac:dyDescent="0.5">
      <c r="B28" s="372" t="s">
        <v>472</v>
      </c>
      <c r="C28" s="360">
        <v>233</v>
      </c>
      <c r="D28" s="360">
        <v>0.92</v>
      </c>
      <c r="E28" s="589">
        <f>C28*D28</f>
        <v>214.36</v>
      </c>
      <c r="F28" s="11"/>
    </row>
    <row r="29" spans="1:16" ht="15.75" x14ac:dyDescent="0.5">
      <c r="B29" s="372" t="s">
        <v>473</v>
      </c>
      <c r="C29" s="360">
        <v>122</v>
      </c>
      <c r="D29" s="360">
        <v>0.69</v>
      </c>
      <c r="E29" s="589">
        <f>C29*D29</f>
        <v>84.179999999999993</v>
      </c>
      <c r="F29" s="11"/>
    </row>
    <row r="30" spans="1:16" ht="16.149999999999999" thickBot="1" x14ac:dyDescent="0.55000000000000004">
      <c r="B30" s="373" t="s">
        <v>416</v>
      </c>
      <c r="C30" s="361"/>
      <c r="D30" s="361"/>
      <c r="E30" s="362">
        <f>SUM(E25:E29)</f>
        <v>714.45999999999992</v>
      </c>
      <c r="F30" s="11"/>
    </row>
    <row r="31" spans="1:16" x14ac:dyDescent="0.45">
      <c r="A31"/>
      <c r="B31" s="374"/>
      <c r="C31" s="374"/>
      <c r="D31" s="374"/>
      <c r="E31" s="375"/>
    </row>
    <row r="33" spans="1:3" ht="18" x14ac:dyDescent="0.55000000000000004">
      <c r="A33"/>
      <c r="B33" s="363" t="s">
        <v>476</v>
      </c>
      <c r="C33" s="376">
        <f>'1e kwt'!D12+'2e kwt'!D12+'3e kwt'!D12+'4e kwt'!D12</f>
        <v>2143.3799999999997</v>
      </c>
    </row>
  </sheetData>
  <mergeCells count="2">
    <mergeCell ref="A1:I1"/>
    <mergeCell ref="B21:E21"/>
  </mergeCells>
  <printOptions horizontalCentered="1"/>
  <pageMargins left="0.19685039370078741" right="0.19685039370078741" top="0.98425196850393704" bottom="0.78740157480314965" header="0.51181102362204722" footer="0.51181102362204722"/>
  <pageSetup paperSize="9"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colBreaks count="1" manualBreakCount="1">
    <brk id="9" max="45" man="1"/>
  </colBreaks>
  <drawing r:id="rId2"/>
  <legacyDrawing r:id="rId3"/>
  <legacyDrawingHF r:id="rId4"/>
  <oleObjects>
    <mc:AlternateContent xmlns:mc="http://schemas.openxmlformats.org/markup-compatibility/2006">
      <mc:Choice Requires="x14">
        <oleObject progId="PBrush" shapeId="56321" r:id="rId5">
          <objectPr defaultSize="0" autoPict="0" r:id="rId6">
            <anchor moveWithCells="1" sizeWithCells="1">
              <from>
                <xdr:col>4</xdr:col>
                <xdr:colOff>366713</xdr:colOff>
                <xdr:row>8</xdr:row>
                <xdr:rowOff>128588</xdr:rowOff>
              </from>
              <to>
                <xdr:col>4</xdr:col>
                <xdr:colOff>366713</xdr:colOff>
                <xdr:row>8</xdr:row>
                <xdr:rowOff>128588</xdr:rowOff>
              </to>
            </anchor>
          </objectPr>
        </oleObject>
      </mc:Choice>
      <mc:Fallback>
        <oleObject progId="PBrush" shapeId="56321" r:id="rId5"/>
      </mc:Fallback>
    </mc:AlternateContent>
    <mc:AlternateContent xmlns:mc="http://schemas.openxmlformats.org/markup-compatibility/2006">
      <mc:Choice Requires="x14">
        <oleObject progId="PBrush" shapeId="56322" r:id="rId7">
          <objectPr defaultSize="0" autoPict="0" r:id="rId6">
            <anchor moveWithCells="1" sizeWithCells="1">
              <from>
                <xdr:col>4</xdr:col>
                <xdr:colOff>366713</xdr:colOff>
                <xdr:row>8</xdr:row>
                <xdr:rowOff>128588</xdr:rowOff>
              </from>
              <to>
                <xdr:col>4</xdr:col>
                <xdr:colOff>366713</xdr:colOff>
                <xdr:row>8</xdr:row>
                <xdr:rowOff>128588</xdr:rowOff>
              </to>
            </anchor>
          </objectPr>
        </oleObject>
      </mc:Choice>
      <mc:Fallback>
        <oleObject progId="PBrush" shapeId="56322" r:id="rId7"/>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2"/>
  <sheetViews>
    <sheetView zoomScale="85" zoomScaleNormal="85" zoomScalePageLayoutView="85" workbookViewId="0">
      <selection activeCell="B1" sqref="B1:B1048576"/>
    </sheetView>
  </sheetViews>
  <sheetFormatPr defaultColWidth="11.265625" defaultRowHeight="14.25" x14ac:dyDescent="0.45"/>
  <cols>
    <col min="1" max="1" width="19.73046875" customWidth="1"/>
    <col min="2" max="2" width="11.265625" style="6"/>
    <col min="3" max="3" width="24.73046875" bestFit="1" customWidth="1"/>
    <col min="5" max="5" width="5" customWidth="1"/>
  </cols>
  <sheetData>
    <row r="1" spans="1:4" x14ac:dyDescent="0.45">
      <c r="A1" t="s">
        <v>788</v>
      </c>
    </row>
    <row r="2" spans="1:4" x14ac:dyDescent="0.45">
      <c r="A2">
        <f>D12</f>
        <v>0</v>
      </c>
    </row>
    <row r="3" spans="1:4" ht="14.65" thickBot="1" x14ac:dyDescent="0.5"/>
    <row r="4" spans="1:4" ht="21" x14ac:dyDescent="0.65">
      <c r="A4" s="367" t="s">
        <v>463</v>
      </c>
      <c r="B4" s="759"/>
      <c r="C4" s="354" t="s">
        <v>811</v>
      </c>
      <c r="D4" s="355"/>
    </row>
    <row r="5" spans="1:4" x14ac:dyDescent="0.45">
      <c r="A5" s="738"/>
      <c r="B5" s="760"/>
      <c r="C5" s="739"/>
      <c r="D5" s="740"/>
    </row>
    <row r="6" spans="1:4" ht="15.75" x14ac:dyDescent="0.5">
      <c r="A6" s="741" t="s">
        <v>465</v>
      </c>
      <c r="B6" s="761" t="s">
        <v>466</v>
      </c>
      <c r="C6" s="757" t="s">
        <v>789</v>
      </c>
      <c r="D6" s="758" t="s">
        <v>468</v>
      </c>
    </row>
    <row r="7" spans="1:4" ht="15.75" x14ac:dyDescent="0.5">
      <c r="A7" s="742" t="s">
        <v>469</v>
      </c>
      <c r="B7" s="762">
        <v>56</v>
      </c>
      <c r="C7" s="743">
        <v>3.42</v>
      </c>
      <c r="D7" s="744"/>
    </row>
    <row r="8" spans="1:4" ht="15.75" x14ac:dyDescent="0.5">
      <c r="A8" s="742" t="s">
        <v>470</v>
      </c>
      <c r="B8" s="762">
        <v>66</v>
      </c>
      <c r="C8" s="743">
        <v>1.28</v>
      </c>
      <c r="D8" s="744"/>
    </row>
    <row r="9" spans="1:4" ht="15.75" x14ac:dyDescent="0.5">
      <c r="A9" s="742" t="s">
        <v>471</v>
      </c>
      <c r="B9" s="762">
        <v>88</v>
      </c>
      <c r="C9" s="743">
        <v>1.59</v>
      </c>
      <c r="D9" s="744"/>
    </row>
    <row r="10" spans="1:4" ht="15.75" x14ac:dyDescent="0.5">
      <c r="A10" s="742" t="s">
        <v>472</v>
      </c>
      <c r="B10" s="762">
        <v>233</v>
      </c>
      <c r="C10" s="743">
        <v>0.92</v>
      </c>
      <c r="D10" s="744"/>
    </row>
    <row r="11" spans="1:4" ht="15.75" x14ac:dyDescent="0.5">
      <c r="A11" s="742" t="s">
        <v>473</v>
      </c>
      <c r="B11" s="762">
        <v>122</v>
      </c>
      <c r="C11" s="743">
        <v>0.69</v>
      </c>
      <c r="D11" s="744"/>
    </row>
    <row r="12" spans="1:4" ht="16.149999999999999" thickBot="1" x14ac:dyDescent="0.55000000000000004">
      <c r="A12" s="745" t="s">
        <v>416</v>
      </c>
      <c r="B12" s="763"/>
      <c r="C12" s="746"/>
      <c r="D12" s="747"/>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2"/>
  <sheetViews>
    <sheetView zoomScale="85" zoomScaleNormal="85" zoomScalePageLayoutView="85" workbookViewId="0">
      <selection activeCell="B1" sqref="B1:B1048576"/>
    </sheetView>
  </sheetViews>
  <sheetFormatPr defaultColWidth="11.265625" defaultRowHeight="14.25" x14ac:dyDescent="0.45"/>
  <cols>
    <col min="1" max="1" width="19.73046875" customWidth="1"/>
    <col min="2" max="2" width="11.265625" style="6"/>
    <col min="3" max="3" width="24.73046875" bestFit="1" customWidth="1"/>
    <col min="5" max="5" width="5" customWidth="1"/>
  </cols>
  <sheetData>
    <row r="1" spans="1:4" x14ac:dyDescent="0.45">
      <c r="A1" t="s">
        <v>790</v>
      </c>
    </row>
    <row r="2" spans="1:4" x14ac:dyDescent="0.45">
      <c r="A2">
        <f>D12</f>
        <v>714.45999999999992</v>
      </c>
    </row>
    <row r="3" spans="1:4" ht="14.65" thickBot="1" x14ac:dyDescent="0.5"/>
    <row r="4" spans="1:4" ht="21" x14ac:dyDescent="0.65">
      <c r="A4" s="367" t="s">
        <v>463</v>
      </c>
      <c r="B4" s="759"/>
      <c r="C4" s="354" t="s">
        <v>811</v>
      </c>
      <c r="D4" s="355"/>
    </row>
    <row r="5" spans="1:4" x14ac:dyDescent="0.45">
      <c r="A5" s="738"/>
      <c r="B5" s="760"/>
      <c r="C5" s="739"/>
      <c r="D5" s="740"/>
    </row>
    <row r="6" spans="1:4" ht="15.75" x14ac:dyDescent="0.5">
      <c r="A6" s="741" t="s">
        <v>465</v>
      </c>
      <c r="B6" s="761" t="s">
        <v>466</v>
      </c>
      <c r="C6" s="757" t="s">
        <v>789</v>
      </c>
      <c r="D6" s="758" t="s">
        <v>468</v>
      </c>
    </row>
    <row r="7" spans="1:4" ht="15.75" x14ac:dyDescent="0.5">
      <c r="A7" s="742" t="s">
        <v>469</v>
      </c>
      <c r="B7" s="762">
        <v>56</v>
      </c>
      <c r="C7" s="743">
        <v>3.42</v>
      </c>
      <c r="D7" s="744">
        <f>B7*C7</f>
        <v>191.51999999999998</v>
      </c>
    </row>
    <row r="8" spans="1:4" ht="15.75" x14ac:dyDescent="0.5">
      <c r="A8" s="742" t="s">
        <v>470</v>
      </c>
      <c r="B8" s="762">
        <v>66</v>
      </c>
      <c r="C8" s="743">
        <v>1.28</v>
      </c>
      <c r="D8" s="744">
        <f>B8*C8</f>
        <v>84.48</v>
      </c>
    </row>
    <row r="9" spans="1:4" ht="15.75" x14ac:dyDescent="0.5">
      <c r="A9" s="742" t="s">
        <v>471</v>
      </c>
      <c r="B9" s="762">
        <v>88</v>
      </c>
      <c r="C9" s="743">
        <v>1.59</v>
      </c>
      <c r="D9" s="744">
        <f>B9*C9</f>
        <v>139.92000000000002</v>
      </c>
    </row>
    <row r="10" spans="1:4" ht="15.75" x14ac:dyDescent="0.5">
      <c r="A10" s="742" t="s">
        <v>472</v>
      </c>
      <c r="B10" s="762">
        <v>233</v>
      </c>
      <c r="C10" s="743">
        <v>0.92</v>
      </c>
      <c r="D10" s="744">
        <f>B10*C10</f>
        <v>214.36</v>
      </c>
    </row>
    <row r="11" spans="1:4" ht="15.75" x14ac:dyDescent="0.5">
      <c r="A11" s="742" t="s">
        <v>473</v>
      </c>
      <c r="B11" s="762">
        <v>122</v>
      </c>
      <c r="C11" s="743">
        <v>0.69</v>
      </c>
      <c r="D11" s="744">
        <f>B11*C11</f>
        <v>84.179999999999993</v>
      </c>
    </row>
    <row r="12" spans="1:4" ht="16.149999999999999" thickBot="1" x14ac:dyDescent="0.55000000000000004">
      <c r="A12" s="745" t="s">
        <v>416</v>
      </c>
      <c r="B12" s="763"/>
      <c r="C12" s="746"/>
      <c r="D12" s="747">
        <f>SUM(D7:D11)</f>
        <v>714.45999999999992</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2"/>
  <sheetViews>
    <sheetView zoomScale="85" zoomScaleNormal="85" zoomScalePageLayoutView="85" workbookViewId="0">
      <selection activeCell="B1" sqref="B1:B1048576"/>
    </sheetView>
  </sheetViews>
  <sheetFormatPr defaultColWidth="11.265625" defaultRowHeight="14.25" x14ac:dyDescent="0.45"/>
  <cols>
    <col min="1" max="1" width="19.73046875" customWidth="1"/>
    <col min="2" max="2" width="11.265625" style="6"/>
    <col min="3" max="3" width="23.265625" customWidth="1"/>
    <col min="5" max="5" width="5" customWidth="1"/>
  </cols>
  <sheetData>
    <row r="1" spans="1:4" x14ac:dyDescent="0.45">
      <c r="A1" t="s">
        <v>791</v>
      </c>
    </row>
    <row r="2" spans="1:4" x14ac:dyDescent="0.45">
      <c r="A2">
        <f>D12</f>
        <v>714.45999999999992</v>
      </c>
    </row>
    <row r="3" spans="1:4" ht="14.65" thickBot="1" x14ac:dyDescent="0.5"/>
    <row r="4" spans="1:4" ht="21" x14ac:dyDescent="0.65">
      <c r="A4" s="367" t="s">
        <v>463</v>
      </c>
      <c r="B4" s="759"/>
      <c r="C4" s="354" t="s">
        <v>811</v>
      </c>
      <c r="D4" s="355"/>
    </row>
    <row r="5" spans="1:4" x14ac:dyDescent="0.45">
      <c r="A5" s="738"/>
      <c r="B5" s="760"/>
      <c r="C5" s="739"/>
      <c r="D5" s="740"/>
    </row>
    <row r="6" spans="1:4" ht="15.75" x14ac:dyDescent="0.5">
      <c r="A6" s="741" t="s">
        <v>465</v>
      </c>
      <c r="B6" s="761" t="s">
        <v>466</v>
      </c>
      <c r="C6" s="757" t="s">
        <v>789</v>
      </c>
      <c r="D6" s="758" t="s">
        <v>468</v>
      </c>
    </row>
    <row r="7" spans="1:4" ht="15.75" x14ac:dyDescent="0.5">
      <c r="A7" s="742" t="s">
        <v>469</v>
      </c>
      <c r="B7" s="762">
        <v>56</v>
      </c>
      <c r="C7" s="743">
        <v>3.42</v>
      </c>
      <c r="D7" s="744">
        <f>B7*C7</f>
        <v>191.51999999999998</v>
      </c>
    </row>
    <row r="8" spans="1:4" ht="15.75" x14ac:dyDescent="0.5">
      <c r="A8" s="742" t="s">
        <v>470</v>
      </c>
      <c r="B8" s="762">
        <v>66</v>
      </c>
      <c r="C8" s="743">
        <v>1.28</v>
      </c>
      <c r="D8" s="744">
        <f>B8*C8</f>
        <v>84.48</v>
      </c>
    </row>
    <row r="9" spans="1:4" ht="15.75" x14ac:dyDescent="0.5">
      <c r="A9" s="742" t="s">
        <v>471</v>
      </c>
      <c r="B9" s="762">
        <v>88</v>
      </c>
      <c r="C9" s="743">
        <v>1.59</v>
      </c>
      <c r="D9" s="744">
        <f>B9*C9</f>
        <v>139.92000000000002</v>
      </c>
    </row>
    <row r="10" spans="1:4" ht="15.75" x14ac:dyDescent="0.5">
      <c r="A10" s="742" t="s">
        <v>472</v>
      </c>
      <c r="B10" s="762">
        <v>233</v>
      </c>
      <c r="C10" s="743">
        <v>0.92</v>
      </c>
      <c r="D10" s="744">
        <f>B10*C10</f>
        <v>214.36</v>
      </c>
    </row>
    <row r="11" spans="1:4" ht="15.75" x14ac:dyDescent="0.5">
      <c r="A11" s="742" t="s">
        <v>473</v>
      </c>
      <c r="B11" s="762">
        <v>122</v>
      </c>
      <c r="C11" s="743">
        <v>0.69</v>
      </c>
      <c r="D11" s="744">
        <f>B11*C11</f>
        <v>84.179999999999993</v>
      </c>
    </row>
    <row r="12" spans="1:4" ht="16.149999999999999" thickBot="1" x14ac:dyDescent="0.55000000000000004">
      <c r="A12" s="745" t="s">
        <v>416</v>
      </c>
      <c r="B12" s="763"/>
      <c r="C12" s="746"/>
      <c r="D12" s="747">
        <f>SUM(D7:D11)</f>
        <v>714.45999999999992</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2"/>
  <sheetViews>
    <sheetView zoomScale="85" zoomScaleNormal="85" zoomScalePageLayoutView="85" workbookViewId="0">
      <selection activeCell="B1" sqref="B1:B1048576"/>
    </sheetView>
  </sheetViews>
  <sheetFormatPr defaultColWidth="11.265625" defaultRowHeight="14.25" x14ac:dyDescent="0.45"/>
  <cols>
    <col min="1" max="1" width="19.73046875" customWidth="1"/>
    <col min="2" max="2" width="11.265625" style="6"/>
    <col min="3" max="3" width="24.73046875" bestFit="1" customWidth="1"/>
    <col min="5" max="5" width="5" customWidth="1"/>
  </cols>
  <sheetData>
    <row r="1" spans="1:4" x14ac:dyDescent="0.45">
      <c r="A1" t="s">
        <v>792</v>
      </c>
    </row>
    <row r="2" spans="1:4" x14ac:dyDescent="0.45">
      <c r="A2">
        <f>D12</f>
        <v>714.45999999999992</v>
      </c>
    </row>
    <row r="3" spans="1:4" ht="14.65" thickBot="1" x14ac:dyDescent="0.5"/>
    <row r="4" spans="1:4" ht="21" x14ac:dyDescent="0.65">
      <c r="A4" s="367" t="s">
        <v>463</v>
      </c>
      <c r="B4" s="759"/>
      <c r="C4" s="354" t="s">
        <v>811</v>
      </c>
      <c r="D4" s="355"/>
    </row>
    <row r="5" spans="1:4" x14ac:dyDescent="0.45">
      <c r="A5" s="738"/>
      <c r="B5" s="760"/>
      <c r="C5" s="739"/>
      <c r="D5" s="740"/>
    </row>
    <row r="6" spans="1:4" ht="15.75" x14ac:dyDescent="0.5">
      <c r="A6" s="741" t="s">
        <v>465</v>
      </c>
      <c r="B6" s="761" t="s">
        <v>466</v>
      </c>
      <c r="C6" s="757" t="s">
        <v>789</v>
      </c>
      <c r="D6" s="758" t="s">
        <v>468</v>
      </c>
    </row>
    <row r="7" spans="1:4" ht="15.75" x14ac:dyDescent="0.5">
      <c r="A7" s="742" t="s">
        <v>469</v>
      </c>
      <c r="B7" s="762">
        <v>56</v>
      </c>
      <c r="C7" s="743">
        <v>3.42</v>
      </c>
      <c r="D7" s="744">
        <f>B7*C7</f>
        <v>191.51999999999998</v>
      </c>
    </row>
    <row r="8" spans="1:4" ht="15.75" x14ac:dyDescent="0.5">
      <c r="A8" s="742" t="s">
        <v>470</v>
      </c>
      <c r="B8" s="762">
        <v>66</v>
      </c>
      <c r="C8" s="743">
        <v>1.28</v>
      </c>
      <c r="D8" s="744">
        <f>B8*C8</f>
        <v>84.48</v>
      </c>
    </row>
    <row r="9" spans="1:4" ht="15.75" x14ac:dyDescent="0.5">
      <c r="A9" s="742" t="s">
        <v>471</v>
      </c>
      <c r="B9" s="762">
        <v>88</v>
      </c>
      <c r="C9" s="743">
        <v>1.59</v>
      </c>
      <c r="D9" s="744">
        <f>B9*C9</f>
        <v>139.92000000000002</v>
      </c>
    </row>
    <row r="10" spans="1:4" ht="15.75" x14ac:dyDescent="0.5">
      <c r="A10" s="742" t="s">
        <v>472</v>
      </c>
      <c r="B10" s="762">
        <v>233</v>
      </c>
      <c r="C10" s="743">
        <v>0.92</v>
      </c>
      <c r="D10" s="744">
        <f>B10*C10</f>
        <v>214.36</v>
      </c>
    </row>
    <row r="11" spans="1:4" ht="15.75" x14ac:dyDescent="0.5">
      <c r="A11" s="742" t="s">
        <v>473</v>
      </c>
      <c r="B11" s="762">
        <v>122</v>
      </c>
      <c r="C11" s="743">
        <v>0.69</v>
      </c>
      <c r="D11" s="744">
        <f>B11*C11</f>
        <v>84.179999999999993</v>
      </c>
    </row>
    <row r="12" spans="1:4" ht="16.149999999999999" thickBot="1" x14ac:dyDescent="0.55000000000000004">
      <c r="A12" s="745" t="s">
        <v>416</v>
      </c>
      <c r="B12" s="763"/>
      <c r="C12" s="746"/>
      <c r="D12" s="747">
        <f>SUM(D7:D11)</f>
        <v>714.45999999999992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04C-B110-49EE-93AD-E5CC03D1E99B}">
  <dimension ref="A1:G46"/>
  <sheetViews>
    <sheetView showGridLines="0" zoomScaleNormal="100" zoomScaleSheetLayoutView="100" workbookViewId="0">
      <selection activeCell="F15" sqref="F15"/>
    </sheetView>
  </sheetViews>
  <sheetFormatPr defaultColWidth="9.1328125" defaultRowHeight="14.25" x14ac:dyDescent="0.45"/>
  <cols>
    <col min="1" max="1" width="5.46484375" style="92" customWidth="1"/>
    <col min="2" max="2" width="17.1328125" style="76" customWidth="1"/>
    <col min="3" max="3" width="13.73046875" style="76" customWidth="1"/>
    <col min="4" max="4" width="13.265625" style="76" customWidth="1"/>
    <col min="5" max="5" width="9.73046875" style="76" customWidth="1"/>
    <col min="6" max="6" width="25.59765625" style="76" customWidth="1"/>
    <col min="7" max="7" width="6.1328125" style="76" customWidth="1"/>
    <col min="8" max="16384" width="9.1328125" style="76"/>
  </cols>
  <sheetData>
    <row r="1" spans="1:7" s="17" customFormat="1" ht="30" customHeight="1" thickBot="1" x14ac:dyDescent="0.5">
      <c r="A1" s="777" t="s">
        <v>800</v>
      </c>
      <c r="B1" s="777"/>
      <c r="C1" s="777"/>
      <c r="D1" s="777"/>
      <c r="E1" s="777"/>
      <c r="F1" s="777"/>
    </row>
    <row r="2" spans="1:7" s="20" customFormat="1" ht="18.399999999999999" thickTop="1" x14ac:dyDescent="0.55000000000000004">
      <c r="A2" s="602" t="s">
        <v>801</v>
      </c>
      <c r="B2" s="603"/>
      <c r="C2" s="603"/>
      <c r="D2" s="603"/>
      <c r="E2" s="604"/>
      <c r="F2" s="604"/>
    </row>
    <row r="3" spans="1:7" s="133" customFormat="1" ht="15.75" x14ac:dyDescent="0.5">
      <c r="A3" s="22">
        <v>1</v>
      </c>
      <c r="B3" s="132" t="s">
        <v>810</v>
      </c>
      <c r="C3" s="23"/>
      <c r="D3" s="23"/>
      <c r="E3" s="23"/>
      <c r="F3" s="23"/>
    </row>
    <row r="4" spans="1:7" s="133" customFormat="1" ht="15.75" x14ac:dyDescent="0.5">
      <c r="A4" s="22">
        <v>2</v>
      </c>
      <c r="B4" s="132" t="s">
        <v>794</v>
      </c>
      <c r="C4" s="23"/>
      <c r="D4" s="23"/>
      <c r="E4" s="23"/>
      <c r="F4" s="23"/>
    </row>
    <row r="5" spans="1:7" ht="15.75" x14ac:dyDescent="0.5">
      <c r="A5" s="22">
        <v>3</v>
      </c>
      <c r="B5" s="23" t="s">
        <v>795</v>
      </c>
      <c r="C5" s="23"/>
      <c r="D5" s="23"/>
      <c r="E5" s="23"/>
      <c r="F5" s="23"/>
    </row>
    <row r="6" spans="1:7" s="23" customFormat="1" ht="15.75" x14ac:dyDescent="0.5">
      <c r="A6" s="22">
        <v>4</v>
      </c>
      <c r="B6" s="132" t="s">
        <v>796</v>
      </c>
      <c r="C6" s="26"/>
      <c r="D6" s="26"/>
      <c r="E6" s="132"/>
      <c r="F6" s="132"/>
    </row>
    <row r="7" spans="1:7" s="11" customFormat="1" ht="15.75" x14ac:dyDescent="0.5">
      <c r="A7" s="22"/>
      <c r="B7" s="377" t="s">
        <v>798</v>
      </c>
      <c r="C7" s="23"/>
      <c r="D7" s="23"/>
      <c r="F7" s="605"/>
    </row>
    <row r="8" spans="1:7" s="133" customFormat="1" ht="15.75" x14ac:dyDescent="0.5">
      <c r="A8" s="22">
        <v>5</v>
      </c>
      <c r="B8" s="132" t="s">
        <v>799</v>
      </c>
      <c r="C8" s="23"/>
      <c r="D8" s="23"/>
      <c r="E8" s="23"/>
      <c r="F8" s="23"/>
    </row>
    <row r="9" spans="1:7" ht="15.75" x14ac:dyDescent="0.5">
      <c r="A9" s="22">
        <v>6</v>
      </c>
      <c r="B9" s="23" t="s">
        <v>797</v>
      </c>
      <c r="C9" s="23"/>
      <c r="D9" s="23"/>
      <c r="E9" s="23"/>
      <c r="F9" s="23"/>
    </row>
    <row r="10" spans="1:7" s="23" customFormat="1" ht="17.649999999999999" customHeight="1" thickBot="1" x14ac:dyDescent="0.55000000000000004">
      <c r="A10" s="806" t="s">
        <v>51</v>
      </c>
      <c r="B10" s="806"/>
      <c r="C10" s="806"/>
      <c r="D10" s="806"/>
      <c r="E10" s="806"/>
      <c r="F10" s="806"/>
    </row>
    <row r="11" spans="1:7" s="27" customFormat="1" ht="20.25" customHeight="1" x14ac:dyDescent="0.5">
      <c r="A11" s="807" t="s">
        <v>793</v>
      </c>
      <c r="B11" s="808"/>
      <c r="C11" s="808"/>
      <c r="D11" s="808"/>
      <c r="E11" s="808"/>
      <c r="F11" s="809"/>
      <c r="G11" s="606"/>
    </row>
    <row r="12" spans="1:7" s="27" customFormat="1" ht="15.75" x14ac:dyDescent="0.5">
      <c r="A12" s="607" t="s">
        <v>477</v>
      </c>
      <c r="B12" s="608" t="s">
        <v>802</v>
      </c>
      <c r="C12" s="609"/>
      <c r="D12" s="610"/>
      <c r="E12" s="611"/>
      <c r="F12" s="612" t="s">
        <v>478</v>
      </c>
      <c r="G12" s="613"/>
    </row>
    <row r="13" spans="1:7" s="27" customFormat="1" ht="15.75" x14ac:dyDescent="0.5">
      <c r="A13" s="614"/>
      <c r="B13" s="615"/>
      <c r="C13" s="616" t="s">
        <v>479</v>
      </c>
      <c r="D13" s="616" t="s">
        <v>480</v>
      </c>
      <c r="E13" s="617"/>
      <c r="F13" s="810">
        <f>C27-D27</f>
        <v>0</v>
      </c>
      <c r="G13" s="800"/>
    </row>
    <row r="14" spans="1:7" ht="15" customHeight="1" x14ac:dyDescent="0.45">
      <c r="A14" s="618" t="s">
        <v>125</v>
      </c>
      <c r="B14" s="619" t="s">
        <v>481</v>
      </c>
      <c r="C14" s="620" t="s">
        <v>482</v>
      </c>
      <c r="D14" s="621" t="s">
        <v>482</v>
      </c>
      <c r="E14" s="622"/>
      <c r="F14" s="811"/>
      <c r="G14" s="800"/>
    </row>
    <row r="15" spans="1:7" ht="15.75" customHeight="1" x14ac:dyDescent="0.45">
      <c r="A15" s="623"/>
      <c r="B15" s="624" t="s">
        <v>483</v>
      </c>
      <c r="C15" s="625">
        <v>1000</v>
      </c>
      <c r="D15" s="626"/>
      <c r="E15" s="627"/>
      <c r="F15" s="754"/>
      <c r="G15" s="628"/>
    </row>
    <row r="16" spans="1:7" x14ac:dyDescent="0.45">
      <c r="A16" s="623">
        <v>41640</v>
      </c>
      <c r="B16" s="629"/>
      <c r="C16" s="630">
        <v>100</v>
      </c>
      <c r="D16" s="630">
        <v>250</v>
      </c>
      <c r="E16" s="631"/>
      <c r="F16" s="748"/>
      <c r="G16" s="628"/>
    </row>
    <row r="17" spans="1:7" x14ac:dyDescent="0.45">
      <c r="A17" s="623">
        <v>41641</v>
      </c>
      <c r="B17" s="629"/>
      <c r="C17" s="630">
        <v>500</v>
      </c>
      <c r="D17" s="630">
        <v>50</v>
      </c>
      <c r="E17" s="631"/>
      <c r="F17" s="632"/>
      <c r="G17" s="633"/>
    </row>
    <row r="18" spans="1:7" x14ac:dyDescent="0.45">
      <c r="A18" s="623">
        <v>41642</v>
      </c>
      <c r="B18" s="629"/>
      <c r="C18" s="630"/>
      <c r="D18" s="630"/>
      <c r="E18" s="631"/>
      <c r="F18" s="632"/>
      <c r="G18" s="633"/>
    </row>
    <row r="19" spans="1:7" x14ac:dyDescent="0.45">
      <c r="A19" s="623">
        <v>41643</v>
      </c>
      <c r="B19" s="629"/>
      <c r="C19" s="630">
        <v>20</v>
      </c>
      <c r="D19" s="630">
        <v>20</v>
      </c>
      <c r="E19" s="631"/>
      <c r="F19" s="632"/>
    </row>
    <row r="20" spans="1:7" x14ac:dyDescent="0.45">
      <c r="A20" s="623">
        <v>41644</v>
      </c>
      <c r="B20" s="629"/>
      <c r="C20" s="630">
        <v>75</v>
      </c>
      <c r="D20" s="630"/>
      <c r="E20" s="631"/>
      <c r="F20" s="632"/>
    </row>
    <row r="21" spans="1:7" x14ac:dyDescent="0.45">
      <c r="A21" s="623">
        <v>41665</v>
      </c>
      <c r="B21" s="629"/>
      <c r="C21" s="630"/>
      <c r="D21" s="630">
        <v>400</v>
      </c>
      <c r="E21" s="631"/>
      <c r="F21" s="632"/>
    </row>
    <row r="22" spans="1:7" x14ac:dyDescent="0.45">
      <c r="A22" s="623">
        <v>41666</v>
      </c>
      <c r="B22" s="629"/>
      <c r="C22" s="630">
        <v>200</v>
      </c>
      <c r="D22" s="630"/>
      <c r="E22" s="631"/>
      <c r="F22" s="632"/>
    </row>
    <row r="23" spans="1:7" x14ac:dyDescent="0.45">
      <c r="A23" s="623">
        <v>41667</v>
      </c>
      <c r="B23" s="629"/>
      <c r="C23" s="630"/>
      <c r="D23" s="630">
        <v>20</v>
      </c>
      <c r="E23" s="631"/>
      <c r="F23" s="632"/>
    </row>
    <row r="24" spans="1:7" x14ac:dyDescent="0.45">
      <c r="A24" s="623">
        <v>41668</v>
      </c>
      <c r="B24" s="629"/>
      <c r="C24" s="630">
        <v>2000</v>
      </c>
      <c r="D24" s="630"/>
      <c r="E24" s="631"/>
      <c r="F24" s="632"/>
    </row>
    <row r="25" spans="1:7" x14ac:dyDescent="0.45">
      <c r="A25" s="623">
        <v>41669</v>
      </c>
      <c r="B25" s="629"/>
      <c r="C25" s="630"/>
      <c r="D25" s="630"/>
      <c r="E25" s="631"/>
      <c r="F25" s="632"/>
    </row>
    <row r="26" spans="1:7" ht="14.65" thickBot="1" x14ac:dyDescent="0.5">
      <c r="A26" s="623">
        <v>41670</v>
      </c>
      <c r="B26" s="629"/>
      <c r="C26" s="630"/>
      <c r="D26" s="630">
        <v>600</v>
      </c>
      <c r="E26" s="631"/>
      <c r="F26" s="632"/>
    </row>
    <row r="27" spans="1:7" ht="14.65" thickBot="1" x14ac:dyDescent="0.5">
      <c r="A27" s="623"/>
      <c r="B27" s="634"/>
      <c r="C27" s="635"/>
      <c r="D27" s="636"/>
      <c r="E27" s="637"/>
      <c r="F27" s="753"/>
    </row>
    <row r="28" spans="1:7" ht="16.149999999999999" thickBot="1" x14ac:dyDescent="0.5">
      <c r="A28" s="87"/>
      <c r="B28" s="638"/>
      <c r="C28" s="639"/>
      <c r="D28" s="640"/>
      <c r="E28" s="641"/>
      <c r="F28" s="642"/>
    </row>
    <row r="29" spans="1:7" ht="20.25" customHeight="1" x14ac:dyDescent="0.45">
      <c r="A29" s="801" t="s">
        <v>793</v>
      </c>
      <c r="B29" s="802"/>
      <c r="C29" s="802"/>
      <c r="D29" s="802"/>
      <c r="E29" s="802"/>
      <c r="F29" s="803"/>
    </row>
    <row r="30" spans="1:7" x14ac:dyDescent="0.45">
      <c r="A30" s="607" t="s">
        <v>477</v>
      </c>
      <c r="B30" s="608" t="s">
        <v>802</v>
      </c>
      <c r="C30" s="609"/>
      <c r="D30" s="610"/>
      <c r="E30" s="611"/>
      <c r="F30" s="612" t="s">
        <v>478</v>
      </c>
    </row>
    <row r="31" spans="1:7" x14ac:dyDescent="0.45">
      <c r="A31" s="614"/>
      <c r="B31" s="615"/>
      <c r="C31" s="616" t="s">
        <v>479</v>
      </c>
      <c r="D31" s="616" t="s">
        <v>480</v>
      </c>
      <c r="E31" s="617"/>
      <c r="F31" s="804">
        <f>C45-D45</f>
        <v>2555</v>
      </c>
    </row>
    <row r="32" spans="1:7" x14ac:dyDescent="0.45">
      <c r="A32" s="618" t="s">
        <v>125</v>
      </c>
      <c r="B32" s="619" t="s">
        <v>481</v>
      </c>
      <c r="C32" s="620" t="s">
        <v>482</v>
      </c>
      <c r="D32" s="621" t="s">
        <v>482</v>
      </c>
      <c r="E32" s="622"/>
      <c r="F32" s="805"/>
    </row>
    <row r="33" spans="1:6" x14ac:dyDescent="0.45">
      <c r="A33" s="623"/>
      <c r="B33" s="624" t="s">
        <v>483</v>
      </c>
      <c r="C33" s="643">
        <v>1000</v>
      </c>
      <c r="D33" s="644"/>
      <c r="E33" s="645"/>
      <c r="F33" s="646">
        <f>C33</f>
        <v>1000</v>
      </c>
    </row>
    <row r="34" spans="1:6" x14ac:dyDescent="0.45">
      <c r="A34" s="623">
        <v>41640</v>
      </c>
      <c r="B34" s="629"/>
      <c r="C34" s="630">
        <v>100</v>
      </c>
      <c r="D34" s="630">
        <v>250</v>
      </c>
      <c r="E34" s="647"/>
      <c r="F34" s="648">
        <f>C34-D34+F33</f>
        <v>850</v>
      </c>
    </row>
    <row r="35" spans="1:6" x14ac:dyDescent="0.45">
      <c r="A35" s="623">
        <v>41641</v>
      </c>
      <c r="B35" s="629"/>
      <c r="C35" s="630">
        <v>500</v>
      </c>
      <c r="D35" s="630">
        <v>50</v>
      </c>
      <c r="E35" s="647"/>
      <c r="F35" s="648">
        <f t="shared" ref="F35:F44" si="0">C35-D35+F34</f>
        <v>1300</v>
      </c>
    </row>
    <row r="36" spans="1:6" x14ac:dyDescent="0.45">
      <c r="A36" s="623">
        <v>41642</v>
      </c>
      <c r="B36" s="629"/>
      <c r="C36" s="630"/>
      <c r="D36" s="630"/>
      <c r="E36" s="647"/>
      <c r="F36" s="648">
        <f t="shared" si="0"/>
        <v>1300</v>
      </c>
    </row>
    <row r="37" spans="1:6" x14ac:dyDescent="0.45">
      <c r="A37" s="623">
        <v>41643</v>
      </c>
      <c r="B37" s="629"/>
      <c r="C37" s="630">
        <v>20</v>
      </c>
      <c r="D37" s="630">
        <v>20</v>
      </c>
      <c r="E37" s="647"/>
      <c r="F37" s="648">
        <f t="shared" si="0"/>
        <v>1300</v>
      </c>
    </row>
    <row r="38" spans="1:6" x14ac:dyDescent="0.45">
      <c r="A38" s="623">
        <v>41644</v>
      </c>
      <c r="B38" s="629"/>
      <c r="C38" s="630">
        <v>75</v>
      </c>
      <c r="D38" s="630"/>
      <c r="E38" s="647"/>
      <c r="F38" s="648">
        <f t="shared" si="0"/>
        <v>1375</v>
      </c>
    </row>
    <row r="39" spans="1:6" x14ac:dyDescent="0.45">
      <c r="A39" s="623">
        <v>41665</v>
      </c>
      <c r="B39" s="629"/>
      <c r="C39" s="630"/>
      <c r="D39" s="630">
        <v>400</v>
      </c>
      <c r="E39" s="647"/>
      <c r="F39" s="648">
        <f t="shared" si="0"/>
        <v>975</v>
      </c>
    </row>
    <row r="40" spans="1:6" x14ac:dyDescent="0.45">
      <c r="A40" s="623">
        <v>41666</v>
      </c>
      <c r="B40" s="629"/>
      <c r="C40" s="630">
        <v>200</v>
      </c>
      <c r="D40" s="630"/>
      <c r="E40" s="647"/>
      <c r="F40" s="648">
        <f t="shared" si="0"/>
        <v>1175</v>
      </c>
    </row>
    <row r="41" spans="1:6" x14ac:dyDescent="0.45">
      <c r="A41" s="623">
        <v>41667</v>
      </c>
      <c r="B41" s="629"/>
      <c r="C41" s="630"/>
      <c r="D41" s="630">
        <v>20</v>
      </c>
      <c r="E41" s="647"/>
      <c r="F41" s="648">
        <f t="shared" si="0"/>
        <v>1155</v>
      </c>
    </row>
    <row r="42" spans="1:6" x14ac:dyDescent="0.45">
      <c r="A42" s="623">
        <v>41668</v>
      </c>
      <c r="B42" s="629"/>
      <c r="C42" s="630">
        <v>2000</v>
      </c>
      <c r="D42" s="630"/>
      <c r="E42" s="647"/>
      <c r="F42" s="648">
        <f t="shared" si="0"/>
        <v>3155</v>
      </c>
    </row>
    <row r="43" spans="1:6" x14ac:dyDescent="0.45">
      <c r="A43" s="623">
        <v>41669</v>
      </c>
      <c r="B43" s="629"/>
      <c r="C43" s="630"/>
      <c r="D43" s="630">
        <v>600</v>
      </c>
      <c r="E43" s="647"/>
      <c r="F43" s="648">
        <f t="shared" si="0"/>
        <v>2555</v>
      </c>
    </row>
    <row r="44" spans="1:6" ht="14.65" thickBot="1" x14ac:dyDescent="0.5">
      <c r="A44" s="623">
        <v>41670</v>
      </c>
      <c r="B44" s="629"/>
      <c r="C44" s="630"/>
      <c r="D44" s="630"/>
      <c r="E44" s="751"/>
      <c r="F44" s="648">
        <f t="shared" si="0"/>
        <v>2555</v>
      </c>
    </row>
    <row r="45" spans="1:6" ht="14.65" thickBot="1" x14ac:dyDescent="0.5">
      <c r="A45" s="623"/>
      <c r="B45" s="634"/>
      <c r="C45" s="749">
        <f>SUM(C33:C44)</f>
        <v>3895</v>
      </c>
      <c r="D45" s="749">
        <f>SUM(D33:D44)</f>
        <v>1340</v>
      </c>
      <c r="E45" s="752"/>
      <c r="F45" s="750">
        <f>F31</f>
        <v>2555</v>
      </c>
    </row>
    <row r="46" spans="1:6" ht="15.75" x14ac:dyDescent="0.5">
      <c r="A46" s="87"/>
      <c r="B46" s="27"/>
      <c r="C46" s="27"/>
      <c r="D46" s="27"/>
      <c r="E46" s="27"/>
      <c r="F46" s="27"/>
    </row>
  </sheetData>
  <mergeCells count="7">
    <mergeCell ref="G13:G14"/>
    <mergeCell ref="A29:F29"/>
    <mergeCell ref="F31:F32"/>
    <mergeCell ref="A1:F1"/>
    <mergeCell ref="A10:F10"/>
    <mergeCell ref="A11:F11"/>
    <mergeCell ref="F13:F14"/>
  </mergeCells>
  <printOptions horizontalCentered="1"/>
  <pageMargins left="0.19685039370078741" right="0.19685039370078741" top="0.98425196850393704" bottom="0.59055118110236227" header="0.51181102362204722" footer="0.51181102362204722"/>
  <pageSetup paperSize="9" scale="91"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rowBreaks count="1" manualBreakCount="1">
    <brk id="45" max="7" man="1"/>
  </rowBreaks>
  <legacyDrawingHF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EF4D-BFAA-4F4B-AFF8-BADC316A0659}">
  <dimension ref="A1:M41"/>
  <sheetViews>
    <sheetView showGridLines="0" zoomScaleNormal="100" zoomScaleSheetLayoutView="100" workbookViewId="0">
      <selection activeCell="E18" sqref="E18"/>
    </sheetView>
  </sheetViews>
  <sheetFormatPr defaultColWidth="9.1328125" defaultRowHeight="14.25" x14ac:dyDescent="0.45"/>
  <cols>
    <col min="1" max="1" width="3.1328125" style="92" customWidth="1"/>
    <col min="2" max="2" width="23.1328125" style="76" customWidth="1"/>
    <col min="3" max="7" width="8.73046875" style="76" customWidth="1"/>
    <col min="8" max="8" width="15.73046875" style="76" customWidth="1"/>
    <col min="9" max="13" width="9.1328125" style="11"/>
    <col min="14" max="16384" width="9.1328125" style="76"/>
  </cols>
  <sheetData>
    <row r="1" spans="1:13" s="11" customFormat="1" ht="30.75" customHeight="1" thickBot="1" x14ac:dyDescent="0.5">
      <c r="A1" s="777" t="s">
        <v>484</v>
      </c>
      <c r="B1" s="777"/>
      <c r="C1" s="777"/>
      <c r="D1" s="777"/>
      <c r="E1" s="777"/>
      <c r="F1" s="777"/>
      <c r="G1" s="777"/>
      <c r="H1" s="777"/>
      <c r="I1" s="777"/>
    </row>
    <row r="2" spans="1:13" s="20" customFormat="1" ht="18.399999999999999" thickTop="1" x14ac:dyDescent="0.55000000000000004">
      <c r="A2" s="9" t="s">
        <v>485</v>
      </c>
      <c r="B2" s="95"/>
      <c r="C2" s="95"/>
      <c r="D2" s="95"/>
      <c r="E2" s="95"/>
      <c r="F2" s="77"/>
      <c r="G2" s="77"/>
      <c r="H2" s="77"/>
      <c r="I2" s="77"/>
      <c r="J2" s="130"/>
      <c r="K2" s="130"/>
      <c r="L2" s="130"/>
      <c r="M2" s="130"/>
    </row>
    <row r="3" spans="1:13" s="378" customFormat="1" x14ac:dyDescent="0.45">
      <c r="A3" s="377" t="s">
        <v>486</v>
      </c>
      <c r="C3" s="379"/>
      <c r="D3" s="379"/>
      <c r="E3" s="379"/>
      <c r="F3" s="379"/>
      <c r="G3" s="379"/>
      <c r="H3" s="379"/>
      <c r="I3" s="11"/>
      <c r="J3" s="11"/>
      <c r="K3" s="11"/>
      <c r="L3" s="11"/>
      <c r="M3" s="11"/>
    </row>
    <row r="4" spans="1:13" s="378" customFormat="1" x14ac:dyDescent="0.45">
      <c r="A4" s="377" t="s">
        <v>487</v>
      </c>
      <c r="C4" s="379"/>
      <c r="D4" s="379"/>
      <c r="E4" s="379"/>
      <c r="F4" s="379"/>
      <c r="G4" s="379"/>
      <c r="H4" s="379"/>
      <c r="I4" s="11"/>
      <c r="J4" s="11"/>
      <c r="K4" s="11"/>
      <c r="L4" s="11"/>
      <c r="M4" s="11"/>
    </row>
    <row r="5" spans="1:13" s="378" customFormat="1" ht="15.75" x14ac:dyDescent="0.5">
      <c r="A5" s="184">
        <v>1</v>
      </c>
      <c r="B5" s="23" t="s">
        <v>488</v>
      </c>
      <c r="C5" s="379"/>
      <c r="D5" s="379"/>
      <c r="E5" s="379"/>
      <c r="F5" s="379"/>
      <c r="G5" s="379"/>
      <c r="H5" s="379"/>
      <c r="I5" s="11"/>
      <c r="J5" s="11"/>
      <c r="K5" s="11"/>
      <c r="L5" s="11"/>
      <c r="M5" s="11"/>
    </row>
    <row r="6" spans="1:13" s="11" customFormat="1" ht="15.75" x14ac:dyDescent="0.5">
      <c r="A6" s="11">
        <v>2</v>
      </c>
      <c r="B6" s="23" t="s">
        <v>489</v>
      </c>
    </row>
    <row r="7" spans="1:13" s="11" customFormat="1" ht="15.75" x14ac:dyDescent="0.5">
      <c r="B7" s="23" t="s">
        <v>490</v>
      </c>
    </row>
    <row r="8" spans="1:13" s="11" customFormat="1" ht="15.75" x14ac:dyDescent="0.5">
      <c r="A8" s="11">
        <v>3</v>
      </c>
      <c r="B8" s="23" t="s">
        <v>491</v>
      </c>
    </row>
    <row r="9" spans="1:13" ht="15.75" x14ac:dyDescent="0.5">
      <c r="A9" s="76">
        <v>4</v>
      </c>
      <c r="B9" s="23" t="s">
        <v>492</v>
      </c>
    </row>
    <row r="10" spans="1:13" ht="15.75" x14ac:dyDescent="0.5">
      <c r="A10" s="11">
        <v>5</v>
      </c>
      <c r="B10" s="27" t="s">
        <v>493</v>
      </c>
    </row>
    <row r="11" spans="1:13" ht="15" customHeight="1" x14ac:dyDescent="0.5">
      <c r="A11" s="76"/>
      <c r="B11" s="23"/>
    </row>
    <row r="12" spans="1:13" ht="15" customHeight="1" x14ac:dyDescent="0.5">
      <c r="A12" s="76"/>
      <c r="B12" s="23"/>
    </row>
    <row r="13" spans="1:13" x14ac:dyDescent="0.45">
      <c r="A13" s="76"/>
      <c r="B13" s="380" t="s">
        <v>494</v>
      </c>
      <c r="C13" s="685">
        <v>0.125</v>
      </c>
    </row>
    <row r="14" spans="1:13" ht="15" customHeight="1" x14ac:dyDescent="0.45">
      <c r="A14" s="76"/>
      <c r="B14" s="380" t="s">
        <v>495</v>
      </c>
      <c r="C14" s="381">
        <v>0.25</v>
      </c>
      <c r="D14" s="812"/>
      <c r="E14" s="812"/>
      <c r="F14" s="812"/>
      <c r="G14" s="812"/>
      <c r="H14" s="812"/>
    </row>
    <row r="15" spans="1:13" ht="13.9" customHeight="1" x14ac:dyDescent="0.5">
      <c r="A15" s="76"/>
      <c r="B15" s="382" t="s">
        <v>51</v>
      </c>
      <c r="E15" s="383"/>
      <c r="F15" s="383"/>
      <c r="G15" s="383"/>
      <c r="H15" s="383"/>
    </row>
    <row r="16" spans="1:13" x14ac:dyDescent="0.45">
      <c r="A16" s="76"/>
      <c r="B16" s="596" t="s">
        <v>496</v>
      </c>
      <c r="C16" s="597" t="s">
        <v>466</v>
      </c>
      <c r="D16" s="597" t="s">
        <v>803</v>
      </c>
      <c r="E16" s="598" t="s">
        <v>498</v>
      </c>
      <c r="F16" s="599" t="s">
        <v>499</v>
      </c>
      <c r="G16" s="600" t="s">
        <v>500</v>
      </c>
      <c r="H16" s="601" t="s">
        <v>495</v>
      </c>
    </row>
    <row r="17" spans="1:13" x14ac:dyDescent="0.45">
      <c r="A17" s="76"/>
      <c r="B17" s="393"/>
      <c r="C17" s="394" t="s">
        <v>501</v>
      </c>
      <c r="D17" s="394" t="s">
        <v>502</v>
      </c>
      <c r="E17" s="395" t="s">
        <v>503</v>
      </c>
      <c r="F17" s="396" t="s">
        <v>504</v>
      </c>
      <c r="G17" s="397"/>
      <c r="H17" s="398"/>
    </row>
    <row r="18" spans="1:13" x14ac:dyDescent="0.45">
      <c r="A18" s="76"/>
      <c r="B18" s="707" t="s">
        <v>505</v>
      </c>
      <c r="C18" s="708">
        <v>750</v>
      </c>
      <c r="D18" s="708">
        <v>20</v>
      </c>
      <c r="E18" s="709"/>
      <c r="F18" s="709"/>
      <c r="G18" s="709"/>
      <c r="H18" s="710"/>
    </row>
    <row r="19" spans="1:13" x14ac:dyDescent="0.45">
      <c r="A19" s="76"/>
      <c r="B19" s="707" t="s">
        <v>506</v>
      </c>
      <c r="C19" s="384">
        <v>600</v>
      </c>
      <c r="D19" s="384">
        <v>30</v>
      </c>
      <c r="E19" s="385"/>
      <c r="F19" s="385"/>
      <c r="G19" s="385"/>
      <c r="H19" s="386"/>
    </row>
    <row r="20" spans="1:13" x14ac:dyDescent="0.45">
      <c r="A20" s="76"/>
      <c r="B20" s="707" t="s">
        <v>507</v>
      </c>
      <c r="C20" s="384">
        <v>800</v>
      </c>
      <c r="D20" s="384">
        <v>25</v>
      </c>
      <c r="E20" s="385"/>
      <c r="F20" s="385"/>
      <c r="G20" s="385"/>
      <c r="H20" s="386"/>
    </row>
    <row r="21" spans="1:13" x14ac:dyDescent="0.45">
      <c r="A21" s="76"/>
      <c r="B21" s="707" t="s">
        <v>508</v>
      </c>
      <c r="C21" s="384">
        <v>1000</v>
      </c>
      <c r="D21" s="384">
        <v>18</v>
      </c>
      <c r="E21" s="385"/>
      <c r="F21" s="385"/>
      <c r="G21" s="385"/>
      <c r="H21" s="386"/>
    </row>
    <row r="22" spans="1:13" x14ac:dyDescent="0.45">
      <c r="A22" s="76"/>
      <c r="B22" s="707" t="s">
        <v>509</v>
      </c>
      <c r="C22" s="384">
        <v>1500</v>
      </c>
      <c r="D22" s="384">
        <v>21</v>
      </c>
      <c r="E22" s="385"/>
      <c r="F22" s="385"/>
      <c r="G22" s="385"/>
      <c r="H22" s="386"/>
    </row>
    <row r="23" spans="1:13" x14ac:dyDescent="0.45">
      <c r="A23" s="76"/>
      <c r="B23" s="707" t="s">
        <v>510</v>
      </c>
      <c r="C23" s="387">
        <v>1250</v>
      </c>
      <c r="D23" s="387">
        <v>16</v>
      </c>
      <c r="E23" s="385"/>
      <c r="F23" s="385"/>
      <c r="G23" s="385"/>
      <c r="H23" s="386"/>
    </row>
    <row r="24" spans="1:13" x14ac:dyDescent="0.45">
      <c r="A24" s="76"/>
      <c r="B24" s="399" t="s">
        <v>416</v>
      </c>
      <c r="C24" s="388"/>
      <c r="D24" s="388"/>
      <c r="E24" s="388"/>
      <c r="F24" s="388"/>
      <c r="G24" s="388"/>
      <c r="H24" s="388"/>
    </row>
    <row r="25" spans="1:13" s="27" customFormat="1" ht="10.5" customHeight="1" x14ac:dyDescent="0.5">
      <c r="B25" s="76"/>
      <c r="C25" s="76"/>
      <c r="D25" s="377"/>
      <c r="E25" s="76"/>
      <c r="F25" s="76"/>
      <c r="G25" s="76"/>
      <c r="H25" s="76"/>
      <c r="I25" s="23"/>
      <c r="J25" s="23"/>
      <c r="K25" s="23"/>
      <c r="L25" s="23"/>
      <c r="M25" s="23"/>
    </row>
    <row r="26" spans="1:13" s="27" customFormat="1" ht="15" customHeight="1" x14ac:dyDescent="0.5">
      <c r="D26" s="12"/>
      <c r="E26" s="11"/>
      <c r="F26" s="11"/>
      <c r="G26" s="11"/>
      <c r="H26" s="11"/>
      <c r="I26" s="23"/>
      <c r="J26" s="23"/>
      <c r="K26" s="23"/>
      <c r="L26" s="23"/>
      <c r="M26" s="23"/>
    </row>
    <row r="27" spans="1:13" x14ac:dyDescent="0.45">
      <c r="A27" s="76"/>
      <c r="B27" s="380" t="s">
        <v>494</v>
      </c>
      <c r="C27" s="686">
        <v>0.125</v>
      </c>
      <c r="E27" s="11"/>
      <c r="F27" s="11"/>
      <c r="G27" s="11"/>
      <c r="H27" s="11"/>
    </row>
    <row r="28" spans="1:13" ht="15" customHeight="1" x14ac:dyDescent="0.45">
      <c r="A28" s="76"/>
      <c r="B28" s="380" t="s">
        <v>511</v>
      </c>
      <c r="C28" s="389">
        <v>0.25</v>
      </c>
      <c r="F28" s="11"/>
      <c r="G28" s="11"/>
      <c r="H28" s="11"/>
    </row>
    <row r="29" spans="1:13" ht="15" customHeight="1" x14ac:dyDescent="0.5">
      <c r="A29" s="76"/>
      <c r="B29" s="390" t="s">
        <v>58</v>
      </c>
      <c r="C29" s="391"/>
      <c r="D29" s="391"/>
      <c r="E29" s="392"/>
      <c r="F29" s="391"/>
      <c r="G29" s="391"/>
      <c r="H29" s="391"/>
    </row>
    <row r="30" spans="1:13" x14ac:dyDescent="0.45">
      <c r="A30" s="76"/>
      <c r="B30" s="596" t="s">
        <v>496</v>
      </c>
      <c r="C30" s="597" t="s">
        <v>466</v>
      </c>
      <c r="D30" s="597" t="s">
        <v>497</v>
      </c>
      <c r="E30" s="598" t="s">
        <v>498</v>
      </c>
      <c r="F30" s="599" t="s">
        <v>495</v>
      </c>
      <c r="G30" s="600" t="s">
        <v>500</v>
      </c>
      <c r="H30" s="601" t="s">
        <v>495</v>
      </c>
    </row>
    <row r="31" spans="1:13" x14ac:dyDescent="0.45">
      <c r="A31" s="76"/>
      <c r="B31" s="393"/>
      <c r="C31" s="394" t="s">
        <v>501</v>
      </c>
      <c r="D31" s="394" t="s">
        <v>502</v>
      </c>
      <c r="E31" s="395" t="s">
        <v>503</v>
      </c>
      <c r="F31" s="396">
        <v>0.25</v>
      </c>
      <c r="G31" s="397"/>
      <c r="H31" s="398"/>
    </row>
    <row r="32" spans="1:13" x14ac:dyDescent="0.45">
      <c r="A32" s="76"/>
      <c r="B32" s="707" t="s">
        <v>505</v>
      </c>
      <c r="C32" s="708">
        <v>750</v>
      </c>
      <c r="D32" s="708">
        <v>20</v>
      </c>
      <c r="E32" s="709">
        <f t="shared" ref="E32:E37" si="0">D32*$C$27</f>
        <v>2.5</v>
      </c>
      <c r="F32" s="709">
        <f t="shared" ref="F32:F37" si="1">E32*$C$28</f>
        <v>0.625</v>
      </c>
      <c r="G32" s="709">
        <f t="shared" ref="G32:G37" si="2">E32+F32</f>
        <v>3.125</v>
      </c>
      <c r="H32" s="709">
        <f t="shared" ref="H32:H37" si="3">C32*(G32-E32)</f>
        <v>468.75</v>
      </c>
    </row>
    <row r="33" spans="1:12" x14ac:dyDescent="0.45">
      <c r="A33" s="76"/>
      <c r="B33" s="707" t="s">
        <v>506</v>
      </c>
      <c r="C33" s="384">
        <v>600</v>
      </c>
      <c r="D33" s="384">
        <v>30</v>
      </c>
      <c r="E33" s="385">
        <f t="shared" si="0"/>
        <v>3.75</v>
      </c>
      <c r="F33" s="385">
        <f t="shared" si="1"/>
        <v>0.9375</v>
      </c>
      <c r="G33" s="385">
        <f t="shared" si="2"/>
        <v>4.6875</v>
      </c>
      <c r="H33" s="385">
        <f t="shared" si="3"/>
        <v>562.5</v>
      </c>
    </row>
    <row r="34" spans="1:12" s="11" customFormat="1" x14ac:dyDescent="0.45">
      <c r="A34" s="76"/>
      <c r="B34" s="707" t="s">
        <v>507</v>
      </c>
      <c r="C34" s="384">
        <v>800</v>
      </c>
      <c r="D34" s="384">
        <v>25</v>
      </c>
      <c r="E34" s="385">
        <f t="shared" si="0"/>
        <v>3.125</v>
      </c>
      <c r="F34" s="385">
        <f t="shared" si="1"/>
        <v>0.78125</v>
      </c>
      <c r="G34" s="385">
        <f t="shared" si="2"/>
        <v>3.90625</v>
      </c>
      <c r="H34" s="385">
        <f t="shared" si="3"/>
        <v>625</v>
      </c>
    </row>
    <row r="35" spans="1:12" s="11" customFormat="1" x14ac:dyDescent="0.45">
      <c r="A35" s="76"/>
      <c r="B35" s="707" t="s">
        <v>508</v>
      </c>
      <c r="C35" s="384">
        <v>1000</v>
      </c>
      <c r="D35" s="384">
        <v>18</v>
      </c>
      <c r="E35" s="385">
        <f t="shared" si="0"/>
        <v>2.25</v>
      </c>
      <c r="F35" s="385">
        <f t="shared" si="1"/>
        <v>0.5625</v>
      </c>
      <c r="G35" s="385">
        <f t="shared" si="2"/>
        <v>2.8125</v>
      </c>
      <c r="H35" s="385">
        <f t="shared" si="3"/>
        <v>562.5</v>
      </c>
    </row>
    <row r="36" spans="1:12" s="11" customFormat="1" x14ac:dyDescent="0.45">
      <c r="A36" s="76"/>
      <c r="B36" s="707" t="s">
        <v>509</v>
      </c>
      <c r="C36" s="384">
        <v>1500</v>
      </c>
      <c r="D36" s="384">
        <v>21</v>
      </c>
      <c r="E36" s="385">
        <f t="shared" si="0"/>
        <v>2.625</v>
      </c>
      <c r="F36" s="385">
        <f t="shared" si="1"/>
        <v>0.65625</v>
      </c>
      <c r="G36" s="385">
        <f t="shared" si="2"/>
        <v>3.28125</v>
      </c>
      <c r="H36" s="385">
        <f t="shared" si="3"/>
        <v>984.375</v>
      </c>
    </row>
    <row r="37" spans="1:12" s="11" customFormat="1" x14ac:dyDescent="0.45">
      <c r="A37" s="76"/>
      <c r="B37" s="707" t="s">
        <v>510</v>
      </c>
      <c r="C37" s="387">
        <v>1250</v>
      </c>
      <c r="D37" s="387">
        <v>16</v>
      </c>
      <c r="E37" s="385">
        <f t="shared" si="0"/>
        <v>2</v>
      </c>
      <c r="F37" s="385">
        <f t="shared" si="1"/>
        <v>0.5</v>
      </c>
      <c r="G37" s="385">
        <f t="shared" si="2"/>
        <v>2.5</v>
      </c>
      <c r="H37" s="385">
        <f t="shared" si="3"/>
        <v>625</v>
      </c>
    </row>
    <row r="38" spans="1:12" s="11" customFormat="1" x14ac:dyDescent="0.45">
      <c r="A38" s="76"/>
      <c r="B38" s="399" t="s">
        <v>512</v>
      </c>
      <c r="C38" s="388"/>
      <c r="D38" s="388"/>
      <c r="E38" s="388"/>
      <c r="F38" s="388"/>
      <c r="G38" s="388"/>
      <c r="H38" s="388">
        <f>SUM(H32:H37)</f>
        <v>3828.125</v>
      </c>
    </row>
    <row r="39" spans="1:12" s="11" customFormat="1" x14ac:dyDescent="0.45">
      <c r="A39" s="76"/>
      <c r="B39" s="76"/>
      <c r="C39" s="76"/>
      <c r="D39" s="76"/>
      <c r="E39" s="76"/>
      <c r="F39" s="76"/>
      <c r="G39" s="76"/>
      <c r="H39" s="76"/>
    </row>
    <row r="40" spans="1:12" s="11" customFormat="1" x14ac:dyDescent="0.45">
      <c r="A40" s="400" t="s">
        <v>513</v>
      </c>
      <c r="B40" s="76"/>
      <c r="C40" s="12"/>
      <c r="D40" s="12"/>
      <c r="E40" s="12"/>
      <c r="F40" s="12"/>
      <c r="G40" s="12"/>
      <c r="H40" s="12"/>
    </row>
    <row r="41" spans="1:12" s="11" customFormat="1" x14ac:dyDescent="0.45">
      <c r="A41" s="400" t="s">
        <v>514</v>
      </c>
      <c r="B41" s="76"/>
      <c r="C41" s="12"/>
      <c r="D41" s="12"/>
      <c r="E41" s="12"/>
      <c r="F41" s="12"/>
      <c r="G41" s="12"/>
      <c r="H41" s="12"/>
      <c r="L41" s="11">
        <f>2+5*2</f>
        <v>12</v>
      </c>
    </row>
  </sheetData>
  <mergeCells count="2">
    <mergeCell ref="D14:H14"/>
    <mergeCell ref="A1:I1"/>
  </mergeCells>
  <printOptions horizontalCentered="1"/>
  <pageMargins left="0.19685039370078741" right="0.19685039370078741" top="0.98425196850393704" bottom="0.78740157480314965" header="0.51181102362204722" footer="0.51181102362204722"/>
  <pageSetup paperSize="9" scale="92"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rowBreaks count="1" manualBreakCount="1">
    <brk id="41" max="10" man="1"/>
  </rowBreaks>
  <drawing r:id="rId2"/>
  <legacyDrawing r:id="rId3"/>
  <legacyDrawingHF r:id="rId4"/>
  <oleObjects>
    <mc:AlternateContent xmlns:mc="http://schemas.openxmlformats.org/markup-compatibility/2006">
      <mc:Choice Requires="x14">
        <oleObject progId="PBrush" shapeId="83969" r:id="rId5">
          <objectPr defaultSize="0" autoPict="0" r:id="rId6">
            <anchor moveWithCells="1" sizeWithCells="1">
              <from>
                <xdr:col>3</xdr:col>
                <xdr:colOff>176213</xdr:colOff>
                <xdr:row>1</xdr:row>
                <xdr:rowOff>23813</xdr:rowOff>
              </from>
              <to>
                <xdr:col>3</xdr:col>
                <xdr:colOff>176213</xdr:colOff>
                <xdr:row>1</xdr:row>
                <xdr:rowOff>23813</xdr:rowOff>
              </to>
            </anchor>
          </objectPr>
        </oleObject>
      </mc:Choice>
      <mc:Fallback>
        <oleObject progId="PBrush" shapeId="83969" r:id="rId5"/>
      </mc:Fallback>
    </mc:AlternateContent>
    <mc:AlternateContent xmlns:mc="http://schemas.openxmlformats.org/markup-compatibility/2006">
      <mc:Choice Requires="x14">
        <oleObject progId="PBrush" shapeId="83970" r:id="rId7">
          <objectPr defaultSize="0" autoPict="0" r:id="rId6">
            <anchor moveWithCells="1" sizeWithCells="1">
              <from>
                <xdr:col>3</xdr:col>
                <xdr:colOff>176213</xdr:colOff>
                <xdr:row>1</xdr:row>
                <xdr:rowOff>23813</xdr:rowOff>
              </from>
              <to>
                <xdr:col>3</xdr:col>
                <xdr:colOff>176213</xdr:colOff>
                <xdr:row>1</xdr:row>
                <xdr:rowOff>23813</xdr:rowOff>
              </to>
            </anchor>
          </objectPr>
        </oleObject>
      </mc:Choice>
      <mc:Fallback>
        <oleObject progId="PBrush" shapeId="83970" r:id="rId7"/>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O46"/>
  <sheetViews>
    <sheetView showGridLines="0" zoomScaleNormal="100" zoomScaleSheetLayoutView="100" workbookViewId="0">
      <selection activeCell="C18" sqref="C18"/>
    </sheetView>
  </sheetViews>
  <sheetFormatPr defaultColWidth="9.1328125" defaultRowHeight="14.25" x14ac:dyDescent="0.45"/>
  <cols>
    <col min="1" max="1" width="2.73046875" style="93" customWidth="1"/>
    <col min="3" max="9" width="9.73046875" customWidth="1"/>
    <col min="10" max="10" width="10.73046875" customWidth="1"/>
    <col min="11" max="11" width="10.1328125" customWidth="1"/>
    <col min="12" max="19" width="9.1328125" style="8"/>
  </cols>
  <sheetData>
    <row r="1" spans="1:249" s="11" customFormat="1" ht="30.75" customHeight="1" thickBot="1" x14ac:dyDescent="0.5">
      <c r="A1" s="777" t="s">
        <v>515</v>
      </c>
      <c r="B1" s="777"/>
      <c r="C1" s="777"/>
      <c r="D1" s="777"/>
      <c r="E1" s="777"/>
      <c r="F1" s="777"/>
      <c r="G1" s="777"/>
      <c r="H1" s="777"/>
      <c r="I1" s="777"/>
      <c r="J1" s="777"/>
      <c r="K1" s="777"/>
    </row>
    <row r="2" spans="1:249" s="20" customFormat="1" ht="18.399999999999999" thickTop="1" x14ac:dyDescent="0.55000000000000004">
      <c r="A2" s="95"/>
      <c r="B2" s="9" t="s">
        <v>516</v>
      </c>
      <c r="C2" s="77"/>
      <c r="D2" s="77"/>
      <c r="E2" s="77"/>
      <c r="F2" s="77"/>
      <c r="G2" s="74"/>
      <c r="H2" s="74"/>
      <c r="I2" s="74"/>
      <c r="J2" s="74"/>
      <c r="K2" s="74"/>
      <c r="L2" s="130"/>
      <c r="M2" s="130"/>
      <c r="N2" s="130"/>
      <c r="O2" s="130"/>
      <c r="P2" s="130"/>
      <c r="Q2" s="130"/>
      <c r="R2" s="130"/>
      <c r="S2" s="130"/>
    </row>
    <row r="3" spans="1:249" s="20" customFormat="1" ht="15" customHeight="1" x14ac:dyDescent="0.55000000000000004">
      <c r="A3" s="314">
        <v>1</v>
      </c>
      <c r="B3" s="314" t="s">
        <v>517</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row>
    <row r="4" spans="1:249" s="20" customFormat="1" ht="15" customHeight="1" x14ac:dyDescent="0.55000000000000004">
      <c r="A4" s="314">
        <v>2</v>
      </c>
      <c r="B4" s="314" t="s">
        <v>518</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row>
    <row r="5" spans="1:249" s="133" customFormat="1" ht="15" customHeight="1" x14ac:dyDescent="0.5">
      <c r="A5" s="314">
        <v>3</v>
      </c>
      <c r="B5" s="314" t="s">
        <v>519</v>
      </c>
      <c r="C5" s="23"/>
      <c r="D5" s="23"/>
      <c r="E5" s="23"/>
      <c r="F5" s="23"/>
      <c r="G5" s="23"/>
      <c r="H5" s="23"/>
      <c r="I5" s="23"/>
      <c r="J5" s="23"/>
      <c r="L5" s="11"/>
      <c r="M5" s="11"/>
      <c r="N5" s="11"/>
      <c r="O5" s="11"/>
      <c r="P5" s="11"/>
      <c r="Q5" s="11"/>
      <c r="R5" s="11"/>
      <c r="S5" s="11"/>
    </row>
    <row r="6" spans="1:249" s="133" customFormat="1" ht="15" customHeight="1" x14ac:dyDescent="0.5">
      <c r="A6" s="314">
        <v>4</v>
      </c>
      <c r="B6" s="76" t="s">
        <v>520</v>
      </c>
      <c r="C6" s="23"/>
      <c r="D6" s="23"/>
      <c r="E6" s="23"/>
      <c r="F6" s="23"/>
      <c r="G6" s="23"/>
      <c r="H6" s="23"/>
      <c r="I6" s="23"/>
      <c r="J6" s="23"/>
      <c r="L6" s="11"/>
      <c r="M6" s="11"/>
      <c r="N6" s="11"/>
      <c r="O6" s="11"/>
      <c r="P6" s="11"/>
      <c r="Q6" s="11"/>
      <c r="R6" s="11"/>
      <c r="S6" s="11"/>
    </row>
    <row r="7" spans="1:249" ht="15" customHeight="1" x14ac:dyDescent="0.5">
      <c r="A7" s="314">
        <v>5</v>
      </c>
      <c r="B7" s="11" t="s">
        <v>521</v>
      </c>
      <c r="C7" s="23"/>
      <c r="D7" s="23"/>
      <c r="E7" s="23"/>
      <c r="F7" s="23"/>
      <c r="G7" s="23"/>
      <c r="H7" s="23"/>
      <c r="I7" s="23"/>
      <c r="J7" s="23"/>
      <c r="K7" s="133"/>
    </row>
    <row r="8" spans="1:249" s="23" customFormat="1" ht="15" customHeight="1" x14ac:dyDescent="0.5">
      <c r="A8" s="314">
        <v>6</v>
      </c>
      <c r="B8" s="11" t="s">
        <v>522</v>
      </c>
      <c r="C8" s="26"/>
      <c r="D8" s="132"/>
      <c r="E8" s="26"/>
      <c r="F8" s="132"/>
      <c r="G8" s="132"/>
      <c r="H8" s="132"/>
      <c r="K8" s="24"/>
    </row>
    <row r="9" spans="1:249" s="23" customFormat="1" ht="15" customHeight="1" x14ac:dyDescent="0.5">
      <c r="A9" s="314">
        <v>7</v>
      </c>
      <c r="B9" s="11" t="s">
        <v>523</v>
      </c>
      <c r="C9" s="26"/>
      <c r="D9" s="132"/>
      <c r="E9" s="26"/>
      <c r="F9" s="132"/>
      <c r="G9" s="132"/>
      <c r="H9" s="132"/>
      <c r="K9" s="24"/>
    </row>
    <row r="10" spans="1:249" s="23" customFormat="1" ht="15" customHeight="1" thickBot="1" x14ac:dyDescent="0.55000000000000004">
      <c r="A10" s="132"/>
      <c r="C10" s="26"/>
      <c r="D10" s="820" t="s">
        <v>51</v>
      </c>
      <c r="E10" s="820"/>
      <c r="F10" s="820"/>
      <c r="G10" s="820"/>
      <c r="H10" s="820"/>
      <c r="K10" s="24"/>
    </row>
    <row r="11" spans="1:249" ht="25.15" thickBot="1" x14ac:dyDescent="0.7">
      <c r="B11" s="135"/>
      <c r="D11" s="816" t="s">
        <v>524</v>
      </c>
      <c r="E11" s="817"/>
      <c r="F11" s="817"/>
      <c r="G11" s="817"/>
      <c r="H11" s="818"/>
      <c r="I11" s="134"/>
      <c r="J11" s="134"/>
    </row>
    <row r="12" spans="1:249" x14ac:dyDescent="0.45">
      <c r="C12" s="401" t="s">
        <v>525</v>
      </c>
      <c r="D12" s="402" t="s">
        <v>526</v>
      </c>
      <c r="E12" s="402" t="s">
        <v>527</v>
      </c>
      <c r="F12" s="402" t="s">
        <v>528</v>
      </c>
      <c r="G12" s="402" t="s">
        <v>529</v>
      </c>
      <c r="H12" s="403" t="s">
        <v>530</v>
      </c>
      <c r="I12" s="404" t="s">
        <v>531</v>
      </c>
      <c r="J12" s="134"/>
      <c r="K12" s="133"/>
    </row>
    <row r="13" spans="1:249" x14ac:dyDescent="0.45">
      <c r="C13" s="405">
        <v>180</v>
      </c>
      <c r="D13" s="406">
        <v>175</v>
      </c>
      <c r="E13" s="406">
        <v>155</v>
      </c>
      <c r="F13" s="406">
        <v>145</v>
      </c>
      <c r="G13" s="406">
        <v>265</v>
      </c>
      <c r="H13" s="406">
        <v>275</v>
      </c>
      <c r="I13" s="407">
        <v>235</v>
      </c>
      <c r="K13" s="133"/>
    </row>
    <row r="14" spans="1:249" x14ac:dyDescent="0.45">
      <c r="C14" s="408">
        <v>5</v>
      </c>
      <c r="D14" s="409">
        <v>15</v>
      </c>
      <c r="E14" s="409">
        <v>5</v>
      </c>
      <c r="F14" s="409">
        <v>0</v>
      </c>
      <c r="G14" s="409">
        <v>10</v>
      </c>
      <c r="H14" s="409">
        <v>15</v>
      </c>
      <c r="I14" s="410">
        <v>15</v>
      </c>
      <c r="K14" s="133"/>
    </row>
    <row r="15" spans="1:249" ht="18" x14ac:dyDescent="0.55000000000000004">
      <c r="C15" s="408">
        <v>28.7</v>
      </c>
      <c r="D15" s="409">
        <v>24.6</v>
      </c>
      <c r="E15" s="409">
        <v>32.799999999999997</v>
      </c>
      <c r="F15" s="409">
        <v>32.799999999999997</v>
      </c>
      <c r="G15" s="409">
        <v>36.9</v>
      </c>
      <c r="H15" s="409">
        <v>32.799999999999997</v>
      </c>
      <c r="I15" s="410">
        <v>28.7</v>
      </c>
      <c r="K15" s="130"/>
    </row>
    <row r="16" spans="1:249" ht="18" x14ac:dyDescent="0.55000000000000004">
      <c r="C16" s="408">
        <v>49.5</v>
      </c>
      <c r="D16" s="409">
        <v>40.5</v>
      </c>
      <c r="E16" s="409">
        <v>36</v>
      </c>
      <c r="F16" s="409">
        <v>32.5</v>
      </c>
      <c r="G16" s="409">
        <v>45</v>
      </c>
      <c r="H16" s="409">
        <v>49.5</v>
      </c>
      <c r="I16" s="410">
        <v>36</v>
      </c>
      <c r="K16" s="130"/>
    </row>
    <row r="17" spans="2:11" ht="18.399999999999999" thickBot="1" x14ac:dyDescent="0.6">
      <c r="C17" s="411">
        <v>10.5</v>
      </c>
      <c r="D17" s="412">
        <v>14</v>
      </c>
      <c r="E17" s="412">
        <v>14</v>
      </c>
      <c r="F17" s="412">
        <v>10.5</v>
      </c>
      <c r="G17" s="412">
        <v>17.5</v>
      </c>
      <c r="H17" s="412">
        <v>17.5</v>
      </c>
      <c r="I17" s="413">
        <v>7</v>
      </c>
      <c r="K17" s="130"/>
    </row>
    <row r="18" spans="2:11" ht="18.399999999999999" thickTop="1" x14ac:dyDescent="0.55000000000000004">
      <c r="C18" s="414"/>
      <c r="D18" s="414"/>
      <c r="E18" s="414"/>
      <c r="F18" s="414"/>
      <c r="G18" s="414"/>
      <c r="H18" s="414"/>
      <c r="I18" s="414"/>
      <c r="K18" s="78"/>
    </row>
    <row r="19" spans="2:11" ht="21" customHeight="1" thickBot="1" x14ac:dyDescent="0.6">
      <c r="B19" s="821" t="s">
        <v>532</v>
      </c>
      <c r="C19" s="821"/>
      <c r="D19" s="415"/>
      <c r="E19" s="821" t="s">
        <v>533</v>
      </c>
      <c r="F19" s="821"/>
      <c r="G19" s="415"/>
      <c r="H19" s="821" t="s">
        <v>534</v>
      </c>
      <c r="I19" s="821"/>
      <c r="K19" s="78"/>
    </row>
    <row r="20" spans="2:11" ht="18" x14ac:dyDescent="0.55000000000000004">
      <c r="B20" s="416" t="s">
        <v>535</v>
      </c>
      <c r="C20" s="404" t="s">
        <v>536</v>
      </c>
      <c r="D20" s="417"/>
      <c r="E20" s="416" t="s">
        <v>537</v>
      </c>
      <c r="F20" s="404" t="s">
        <v>538</v>
      </c>
      <c r="H20" s="416" t="s">
        <v>539</v>
      </c>
      <c r="I20" s="404" t="s">
        <v>540</v>
      </c>
      <c r="J20" s="813" t="s">
        <v>541</v>
      </c>
      <c r="K20" s="814"/>
    </row>
    <row r="21" spans="2:11" x14ac:dyDescent="0.45">
      <c r="B21" s="405">
        <v>275</v>
      </c>
      <c r="C21" s="407">
        <v>235</v>
      </c>
      <c r="E21" s="405">
        <v>175</v>
      </c>
      <c r="F21" s="407">
        <v>155</v>
      </c>
      <c r="H21" s="405">
        <v>265</v>
      </c>
      <c r="I21" s="407">
        <v>275</v>
      </c>
      <c r="J21" s="418" t="s">
        <v>542</v>
      </c>
      <c r="K21" s="419"/>
    </row>
    <row r="22" spans="2:11" x14ac:dyDescent="0.45">
      <c r="B22" s="408">
        <v>15</v>
      </c>
      <c r="C22" s="410">
        <v>15</v>
      </c>
      <c r="E22" s="408">
        <v>15</v>
      </c>
      <c r="F22" s="410">
        <v>5</v>
      </c>
      <c r="H22" s="408">
        <v>10</v>
      </c>
      <c r="I22" s="410">
        <v>15</v>
      </c>
      <c r="J22" s="418" t="s">
        <v>543</v>
      </c>
      <c r="K22" s="419"/>
    </row>
    <row r="23" spans="2:11" x14ac:dyDescent="0.45">
      <c r="B23" s="408">
        <v>71.5</v>
      </c>
      <c r="C23" s="410">
        <v>61.1</v>
      </c>
      <c r="E23" s="408">
        <v>45.5</v>
      </c>
      <c r="F23" s="410">
        <v>40.299999999999997</v>
      </c>
      <c r="H23" s="408">
        <v>68.900000000000006</v>
      </c>
      <c r="I23" s="410">
        <v>71.5</v>
      </c>
    </row>
    <row r="24" spans="2:11" x14ac:dyDescent="0.45">
      <c r="B24" s="408">
        <v>32.799999999999997</v>
      </c>
      <c r="C24" s="410">
        <v>28.7</v>
      </c>
      <c r="E24" s="408">
        <v>24.6</v>
      </c>
      <c r="F24" s="410">
        <v>32.799999999999997</v>
      </c>
      <c r="H24" s="408">
        <v>36.9</v>
      </c>
      <c r="I24" s="410">
        <v>32.799999999999997</v>
      </c>
    </row>
    <row r="25" spans="2:11" x14ac:dyDescent="0.45">
      <c r="B25" s="408">
        <v>49.5</v>
      </c>
      <c r="C25" s="410">
        <v>36</v>
      </c>
      <c r="E25" s="408">
        <v>40.5</v>
      </c>
      <c r="F25" s="410">
        <v>36</v>
      </c>
      <c r="H25" s="408">
        <v>45</v>
      </c>
      <c r="I25" s="410">
        <v>49.5</v>
      </c>
    </row>
    <row r="26" spans="2:11" ht="14.65" thickBot="1" x14ac:dyDescent="0.5">
      <c r="B26" s="411">
        <v>17.5</v>
      </c>
      <c r="C26" s="413">
        <v>7</v>
      </c>
      <c r="E26" s="411">
        <v>14</v>
      </c>
      <c r="F26" s="413">
        <v>14</v>
      </c>
      <c r="H26" s="411">
        <v>17.5</v>
      </c>
      <c r="I26" s="413">
        <v>17.5</v>
      </c>
    </row>
    <row r="27" spans="2:11" ht="14.65" thickTop="1" x14ac:dyDescent="0.45">
      <c r="B27" s="420" t="s">
        <v>544</v>
      </c>
      <c r="C27" s="420"/>
      <c r="D27" s="421"/>
      <c r="F27" s="420" t="s">
        <v>416</v>
      </c>
      <c r="G27" s="422"/>
      <c r="H27" s="420"/>
      <c r="I27" s="420"/>
      <c r="J27" s="421"/>
    </row>
    <row r="28" spans="2:11" ht="14.65" thickBot="1" x14ac:dyDescent="0.5">
      <c r="B28" s="423"/>
      <c r="C28" s="424"/>
      <c r="D28" s="424"/>
      <c r="E28" s="425"/>
      <c r="F28" s="423"/>
      <c r="G28" s="424"/>
      <c r="H28" s="424"/>
      <c r="I28" s="424"/>
      <c r="J28" s="424"/>
      <c r="K28" s="415"/>
    </row>
    <row r="29" spans="2:11" ht="16.5" thickTop="1" thickBot="1" x14ac:dyDescent="0.55000000000000004">
      <c r="B29" s="27"/>
      <c r="C29" s="27"/>
      <c r="D29" s="815" t="s">
        <v>58</v>
      </c>
      <c r="E29" s="815"/>
      <c r="F29" s="815"/>
      <c r="G29" s="815"/>
      <c r="H29" s="815"/>
      <c r="I29" s="27"/>
    </row>
    <row r="30" spans="2:11" ht="25.15" thickBot="1" x14ac:dyDescent="0.7">
      <c r="C30" s="135"/>
      <c r="D30" s="816" t="s">
        <v>524</v>
      </c>
      <c r="E30" s="817"/>
      <c r="F30" s="817"/>
      <c r="G30" s="817"/>
      <c r="H30" s="818"/>
      <c r="I30" s="135"/>
    </row>
    <row r="31" spans="2:11" x14ac:dyDescent="0.45">
      <c r="C31" s="401" t="s">
        <v>525</v>
      </c>
      <c r="D31" s="402" t="s">
        <v>526</v>
      </c>
      <c r="E31" s="402" t="s">
        <v>527</v>
      </c>
      <c r="F31" s="402" t="s">
        <v>528</v>
      </c>
      <c r="G31" s="402" t="s">
        <v>529</v>
      </c>
      <c r="H31" s="426" t="s">
        <v>530</v>
      </c>
      <c r="I31" s="427" t="s">
        <v>531</v>
      </c>
      <c r="K31" s="133"/>
    </row>
    <row r="32" spans="2:11" x14ac:dyDescent="0.45">
      <c r="C32" s="405">
        <v>180</v>
      </c>
      <c r="D32" s="406">
        <v>175</v>
      </c>
      <c r="E32" s="406">
        <v>155</v>
      </c>
      <c r="F32" s="406">
        <v>145</v>
      </c>
      <c r="G32" s="406">
        <v>265</v>
      </c>
      <c r="H32" s="406">
        <v>275</v>
      </c>
      <c r="I32" s="407">
        <v>235</v>
      </c>
      <c r="K32" s="133"/>
    </row>
    <row r="33" spans="2:11" x14ac:dyDescent="0.45">
      <c r="C33" s="408">
        <v>5</v>
      </c>
      <c r="D33" s="409">
        <v>15</v>
      </c>
      <c r="E33" s="409">
        <v>5</v>
      </c>
      <c r="F33" s="409">
        <v>0</v>
      </c>
      <c r="G33" s="409">
        <v>10</v>
      </c>
      <c r="H33" s="409">
        <v>15</v>
      </c>
      <c r="I33" s="410">
        <v>15</v>
      </c>
      <c r="K33" s="133"/>
    </row>
    <row r="34" spans="2:11" ht="18" x14ac:dyDescent="0.55000000000000004">
      <c r="C34" s="408">
        <v>28.7</v>
      </c>
      <c r="D34" s="409">
        <v>24.6</v>
      </c>
      <c r="E34" s="409">
        <v>32.799999999999997</v>
      </c>
      <c r="F34" s="409">
        <v>32.799999999999997</v>
      </c>
      <c r="G34" s="409">
        <v>36.9</v>
      </c>
      <c r="H34" s="409">
        <v>32.799999999999997</v>
      </c>
      <c r="I34" s="410">
        <v>28.7</v>
      </c>
      <c r="K34" s="130"/>
    </row>
    <row r="35" spans="2:11" ht="18" x14ac:dyDescent="0.55000000000000004">
      <c r="C35" s="408">
        <v>49.5</v>
      </c>
      <c r="D35" s="409">
        <v>40.5</v>
      </c>
      <c r="E35" s="409">
        <v>36</v>
      </c>
      <c r="F35" s="409">
        <v>32.5</v>
      </c>
      <c r="G35" s="409">
        <v>45</v>
      </c>
      <c r="H35" s="409">
        <v>49.5</v>
      </c>
      <c r="I35" s="410">
        <v>36</v>
      </c>
      <c r="K35" s="130"/>
    </row>
    <row r="36" spans="2:11" ht="18.399999999999999" thickBot="1" x14ac:dyDescent="0.6">
      <c r="C36" s="411">
        <v>10.5</v>
      </c>
      <c r="D36" s="412">
        <v>14</v>
      </c>
      <c r="E36" s="412">
        <v>14</v>
      </c>
      <c r="F36" s="412">
        <v>10.5</v>
      </c>
      <c r="G36" s="412">
        <v>17.5</v>
      </c>
      <c r="H36" s="412">
        <v>17.5</v>
      </c>
      <c r="I36" s="413">
        <v>7</v>
      </c>
      <c r="K36" s="130"/>
    </row>
    <row r="37" spans="2:11" ht="18.399999999999999" thickTop="1" x14ac:dyDescent="0.55000000000000004">
      <c r="C37" s="428">
        <f t="shared" ref="C37:I37" si="0">SUM(C32:C36)</f>
        <v>273.7</v>
      </c>
      <c r="D37" s="428">
        <f t="shared" si="0"/>
        <v>269.10000000000002</v>
      </c>
      <c r="E37" s="428">
        <f t="shared" si="0"/>
        <v>242.8</v>
      </c>
      <c r="F37" s="428">
        <f t="shared" si="0"/>
        <v>220.8</v>
      </c>
      <c r="G37" s="428">
        <f t="shared" si="0"/>
        <v>374.4</v>
      </c>
      <c r="H37" s="428">
        <f t="shared" si="0"/>
        <v>389.8</v>
      </c>
      <c r="I37" s="428">
        <f t="shared" si="0"/>
        <v>321.7</v>
      </c>
      <c r="K37" s="78"/>
    </row>
    <row r="38" spans="2:11" ht="23.25" customHeight="1" thickBot="1" x14ac:dyDescent="0.8">
      <c r="B38" s="819" t="s">
        <v>545</v>
      </c>
      <c r="C38" s="819"/>
      <c r="D38" s="819"/>
      <c r="E38" s="819"/>
      <c r="F38" s="819"/>
      <c r="G38" s="819"/>
      <c r="H38" s="819"/>
      <c r="I38" s="819"/>
      <c r="K38" s="78"/>
    </row>
    <row r="39" spans="2:11" ht="18" x14ac:dyDescent="0.55000000000000004">
      <c r="B39" s="416" t="s">
        <v>535</v>
      </c>
      <c r="C39" s="404" t="s">
        <v>536</v>
      </c>
      <c r="D39" s="417"/>
      <c r="E39" s="416" t="s">
        <v>537</v>
      </c>
      <c r="F39" s="404" t="s">
        <v>538</v>
      </c>
      <c r="H39" s="416" t="s">
        <v>539</v>
      </c>
      <c r="I39" s="404" t="s">
        <v>540</v>
      </c>
      <c r="J39" s="813" t="s">
        <v>541</v>
      </c>
      <c r="K39" s="814"/>
    </row>
    <row r="40" spans="2:11" x14ac:dyDescent="0.45">
      <c r="B40" s="405">
        <v>275</v>
      </c>
      <c r="C40" s="407">
        <v>235</v>
      </c>
      <c r="E40" s="405">
        <v>175</v>
      </c>
      <c r="F40" s="407">
        <v>155</v>
      </c>
      <c r="H40" s="405">
        <v>265</v>
      </c>
      <c r="I40" s="407">
        <v>275</v>
      </c>
      <c r="J40" s="418" t="s">
        <v>542</v>
      </c>
      <c r="K40" s="419">
        <f>SUM(C37:I37)</f>
        <v>2092.2999999999997</v>
      </c>
    </row>
    <row r="41" spans="2:11" x14ac:dyDescent="0.45">
      <c r="B41" s="408">
        <v>15</v>
      </c>
      <c r="C41" s="410">
        <v>15</v>
      </c>
      <c r="E41" s="408">
        <v>15</v>
      </c>
      <c r="F41" s="410">
        <v>5</v>
      </c>
      <c r="H41" s="408">
        <v>10</v>
      </c>
      <c r="I41" s="410">
        <v>15</v>
      </c>
      <c r="J41" s="418" t="s">
        <v>543</v>
      </c>
      <c r="K41" s="419">
        <f>SUM(B40:C45,E40:F45,H40:I45)</f>
        <v>2346.4</v>
      </c>
    </row>
    <row r="42" spans="2:11" x14ac:dyDescent="0.45">
      <c r="B42" s="408">
        <v>71.5</v>
      </c>
      <c r="C42" s="410">
        <v>61.1</v>
      </c>
      <c r="E42" s="408">
        <v>45.5</v>
      </c>
      <c r="F42" s="410">
        <v>40.299999999999997</v>
      </c>
      <c r="H42" s="408">
        <v>68.900000000000006</v>
      </c>
      <c r="I42" s="410">
        <v>71.5</v>
      </c>
    </row>
    <row r="43" spans="2:11" x14ac:dyDescent="0.45">
      <c r="B43" s="408">
        <v>32.799999999999997</v>
      </c>
      <c r="C43" s="410">
        <v>28.7</v>
      </c>
      <c r="E43" s="408">
        <v>24.6</v>
      </c>
      <c r="F43" s="410">
        <v>32.799999999999997</v>
      </c>
      <c r="H43" s="408">
        <v>36.9</v>
      </c>
      <c r="I43" s="410">
        <v>32.799999999999997</v>
      </c>
    </row>
    <row r="44" spans="2:11" x14ac:dyDescent="0.45">
      <c r="B44" s="408">
        <v>49.5</v>
      </c>
      <c r="C44" s="410">
        <v>36</v>
      </c>
      <c r="E44" s="408">
        <v>40.5</v>
      </c>
      <c r="F44" s="410">
        <v>36</v>
      </c>
      <c r="H44" s="408">
        <v>45</v>
      </c>
      <c r="I44" s="410">
        <v>49.5</v>
      </c>
    </row>
    <row r="45" spans="2:11" ht="14.65" thickBot="1" x14ac:dyDescent="0.5">
      <c r="B45" s="411">
        <v>17.5</v>
      </c>
      <c r="C45" s="413">
        <v>7</v>
      </c>
      <c r="E45" s="411">
        <v>14</v>
      </c>
      <c r="F45" s="413">
        <v>14</v>
      </c>
      <c r="H45" s="411">
        <v>17.5</v>
      </c>
      <c r="I45" s="413">
        <v>17.5</v>
      </c>
    </row>
    <row r="46" spans="2:11" ht="14.65" thickTop="1" x14ac:dyDescent="0.45">
      <c r="B46" s="420" t="s">
        <v>544</v>
      </c>
      <c r="C46" s="420"/>
      <c r="D46" s="421">
        <f>SUM(B40:C45)</f>
        <v>844.1</v>
      </c>
      <c r="F46" s="420" t="s">
        <v>416</v>
      </c>
      <c r="G46" s="421">
        <f>SUM(E40:F45)</f>
        <v>597.70000000000005</v>
      </c>
      <c r="H46" s="420"/>
      <c r="I46" s="420"/>
      <c r="J46" s="421">
        <f>SUM(H40:I45)</f>
        <v>904.59999999999991</v>
      </c>
    </row>
  </sheetData>
  <mergeCells count="11">
    <mergeCell ref="A1:K1"/>
    <mergeCell ref="D10:H10"/>
    <mergeCell ref="D11:H11"/>
    <mergeCell ref="B19:C19"/>
    <mergeCell ref="E19:F19"/>
    <mergeCell ref="H19:I19"/>
    <mergeCell ref="J20:K20"/>
    <mergeCell ref="D29:H29"/>
    <mergeCell ref="D30:H30"/>
    <mergeCell ref="B38:I38"/>
    <mergeCell ref="J39:K39"/>
  </mergeCells>
  <printOptions horizontalCentered="1"/>
  <pageMargins left="0.19685039370078741" right="0.19685039370078741" top="0.98425196850393704" bottom="0.78740157480314965" header="0.51181102362204722" footer="0.51181102362204722"/>
  <pageSetup paperSize="9" scale="92" orientation="portrait" blackAndWhite="1" horizontalDpi="4294967293" verticalDpi="4294967293" r:id="rId1"/>
  <headerFooter scaleWithDoc="0">
    <oddHeader>&amp;C&amp;20Basiscursus Excel&amp;R&amp;G</oddHeader>
    <oddFooter>&amp;L® computraining&amp;R&amp;D</oddFooter>
    <firstHeader>&amp;L&amp;P&amp;C&amp;24Basiscursus Excel 2010</firstHeader>
    <firstFooter>&amp;L® computraining&amp;R&amp;D</firstFooter>
  </headerFooter>
  <drawing r:id="rId2"/>
  <legacyDrawing r:id="rId3"/>
  <legacyDrawingHF r:id="rId4"/>
  <oleObjects>
    <mc:AlternateContent xmlns:mc="http://schemas.openxmlformats.org/markup-compatibility/2006">
      <mc:Choice Requires="x14">
        <oleObject progId="PBrush" shapeId="19457" r:id="rId5">
          <objectPr defaultSize="0" autoPict="0" r:id="rId6">
            <anchor moveWithCells="1" sizeWithCells="1">
              <from>
                <xdr:col>3</xdr:col>
                <xdr:colOff>557213</xdr:colOff>
                <xdr:row>10</xdr:row>
                <xdr:rowOff>176213</xdr:rowOff>
              </from>
              <to>
                <xdr:col>3</xdr:col>
                <xdr:colOff>557213</xdr:colOff>
                <xdr:row>10</xdr:row>
                <xdr:rowOff>176213</xdr:rowOff>
              </to>
            </anchor>
          </objectPr>
        </oleObject>
      </mc:Choice>
      <mc:Fallback>
        <oleObject progId="PBrush" shapeId="19457" r:id="rId5"/>
      </mc:Fallback>
    </mc:AlternateContent>
    <mc:AlternateContent xmlns:mc="http://schemas.openxmlformats.org/markup-compatibility/2006">
      <mc:Choice Requires="x14">
        <oleObject progId="PBrush" shapeId="19458" r:id="rId7">
          <objectPr defaultSize="0" autoPict="0" r:id="rId6">
            <anchor moveWithCells="1" sizeWithCells="1">
              <from>
                <xdr:col>3</xdr:col>
                <xdr:colOff>557213</xdr:colOff>
                <xdr:row>10</xdr:row>
                <xdr:rowOff>176213</xdr:rowOff>
              </from>
              <to>
                <xdr:col>3</xdr:col>
                <xdr:colOff>557213</xdr:colOff>
                <xdr:row>10</xdr:row>
                <xdr:rowOff>176213</xdr:rowOff>
              </to>
            </anchor>
          </objectPr>
        </oleObject>
      </mc:Choice>
      <mc:Fallback>
        <oleObject progId="PBrush" shapeId="19458"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showGridLines="0" zoomScaleNormal="100" zoomScaleSheetLayoutView="100" workbookViewId="0">
      <selection activeCell="C10" sqref="C10"/>
    </sheetView>
  </sheetViews>
  <sheetFormatPr defaultColWidth="8.73046875" defaultRowHeight="14.25" x14ac:dyDescent="0.45"/>
  <cols>
    <col min="1" max="1" width="2.3984375" style="12" customWidth="1"/>
    <col min="2" max="2" width="18.3984375" style="8" customWidth="1"/>
    <col min="3" max="3" width="10.3984375" style="8" bestFit="1" customWidth="1"/>
    <col min="4" max="4" width="9" style="8" bestFit="1" customWidth="1"/>
    <col min="5" max="5" width="9.73046875" style="8" customWidth="1"/>
    <col min="6" max="6" width="10.3984375" style="8" customWidth="1"/>
    <col min="7" max="7" width="3.73046875" style="8" customWidth="1"/>
    <col min="8" max="8" width="9.265625" style="8" customWidth="1"/>
    <col min="9" max="9" width="8.73046875" style="8"/>
    <col min="10" max="10" width="7.73046875" style="8" customWidth="1"/>
    <col min="11" max="11" width="7.265625" style="8" customWidth="1"/>
    <col min="12" max="12" width="9" style="8" bestFit="1" customWidth="1"/>
    <col min="13" max="16384" width="8.73046875" style="8"/>
  </cols>
  <sheetData>
    <row r="1" spans="1:11" ht="30" customHeight="1" thickBot="1" x14ac:dyDescent="0.5">
      <c r="A1" s="777" t="s">
        <v>46</v>
      </c>
      <c r="B1" s="777"/>
      <c r="C1" s="777"/>
      <c r="D1" s="777"/>
      <c r="E1" s="777"/>
      <c r="F1" s="777"/>
      <c r="G1" s="777"/>
      <c r="H1" s="777"/>
      <c r="I1" s="777"/>
      <c r="J1" s="777"/>
      <c r="K1" s="777"/>
    </row>
    <row r="2" spans="1:11" s="11" customFormat="1" ht="18.399999999999999" thickTop="1" x14ac:dyDescent="0.55000000000000004">
      <c r="A2" s="10" t="s">
        <v>47</v>
      </c>
      <c r="B2" s="10"/>
      <c r="C2" s="10"/>
      <c r="D2" s="10"/>
      <c r="E2" s="10"/>
      <c r="F2" s="10"/>
      <c r="G2" s="10"/>
      <c r="H2" s="10"/>
      <c r="I2" s="10"/>
      <c r="J2" s="10"/>
      <c r="K2" s="10"/>
    </row>
    <row r="3" spans="1:11" s="11" customFormat="1" x14ac:dyDescent="0.45">
      <c r="A3" s="11">
        <v>1</v>
      </c>
      <c r="B3" s="11" t="s">
        <v>48</v>
      </c>
    </row>
    <row r="4" spans="1:11" x14ac:dyDescent="0.45">
      <c r="A4" s="11">
        <v>2</v>
      </c>
      <c r="B4" s="11" t="s">
        <v>49</v>
      </c>
      <c r="C4" s="11"/>
      <c r="D4" s="11"/>
      <c r="E4" s="11"/>
      <c r="F4" s="11"/>
      <c r="G4" s="11"/>
      <c r="H4" s="11"/>
      <c r="I4" s="11"/>
      <c r="J4" s="11"/>
    </row>
    <row r="5" spans="1:11" x14ac:dyDescent="0.45">
      <c r="A5" s="11">
        <v>3</v>
      </c>
      <c r="B5" s="11" t="s">
        <v>50</v>
      </c>
    </row>
    <row r="6" spans="1:11" x14ac:dyDescent="0.45">
      <c r="B6" s="11"/>
      <c r="C6" s="778" t="s">
        <v>51</v>
      </c>
      <c r="D6" s="778"/>
      <c r="E6" s="778"/>
      <c r="F6" s="778"/>
    </row>
    <row r="7" spans="1:11" x14ac:dyDescent="0.45">
      <c r="B7" s="11"/>
      <c r="C7" s="13" t="s">
        <v>52</v>
      </c>
      <c r="D7" s="13" t="s">
        <v>53</v>
      </c>
    </row>
    <row r="8" spans="1:11" x14ac:dyDescent="0.45">
      <c r="C8" s="687">
        <v>1000</v>
      </c>
      <c r="D8" s="687">
        <v>500</v>
      </c>
    </row>
    <row r="9" spans="1:11" x14ac:dyDescent="0.45">
      <c r="C9" s="687">
        <v>250</v>
      </c>
      <c r="D9" s="687">
        <v>100</v>
      </c>
      <c r="E9" s="14" t="s">
        <v>54</v>
      </c>
      <c r="F9" s="14" t="s">
        <v>55</v>
      </c>
    </row>
    <row r="10" spans="1:11" x14ac:dyDescent="0.45">
      <c r="A10" s="8"/>
      <c r="B10" s="15" t="s">
        <v>56</v>
      </c>
      <c r="C10" s="688"/>
      <c r="D10" s="688"/>
      <c r="E10" s="16"/>
      <c r="F10" s="16"/>
    </row>
    <row r="11" spans="1:11" x14ac:dyDescent="0.45">
      <c r="A11" s="11">
        <v>4</v>
      </c>
      <c r="B11" s="11" t="s">
        <v>57</v>
      </c>
    </row>
    <row r="12" spans="1:11" x14ac:dyDescent="0.45">
      <c r="B12" s="11"/>
    </row>
    <row r="13" spans="1:11" x14ac:dyDescent="0.45">
      <c r="B13" s="11"/>
      <c r="C13" s="779" t="s">
        <v>58</v>
      </c>
      <c r="D13" s="779"/>
      <c r="E13" s="779"/>
      <c r="F13" s="779"/>
    </row>
    <row r="14" spans="1:11" x14ac:dyDescent="0.45">
      <c r="B14" s="11"/>
      <c r="C14" s="13" t="s">
        <v>52</v>
      </c>
      <c r="D14" s="13" t="s">
        <v>53</v>
      </c>
    </row>
    <row r="15" spans="1:11" x14ac:dyDescent="0.45">
      <c r="B15" s="11"/>
      <c r="C15" s="574">
        <v>1000</v>
      </c>
      <c r="D15" s="574">
        <v>500</v>
      </c>
      <c r="E15" s="574"/>
      <c r="F15" s="574"/>
    </row>
    <row r="16" spans="1:11" x14ac:dyDescent="0.45">
      <c r="B16" s="11"/>
      <c r="C16" s="574">
        <v>250</v>
      </c>
      <c r="D16" s="574">
        <v>100</v>
      </c>
      <c r="E16" s="575" t="s">
        <v>54</v>
      </c>
      <c r="F16" s="575" t="s">
        <v>55</v>
      </c>
    </row>
    <row r="17" spans="1:13" x14ac:dyDescent="0.45">
      <c r="B17" s="11"/>
      <c r="C17" s="576">
        <f>C15+C16</f>
        <v>1250</v>
      </c>
      <c r="D17" s="576">
        <f>D15+D16</f>
        <v>600</v>
      </c>
      <c r="E17" s="576">
        <f>C17-D17</f>
        <v>650</v>
      </c>
      <c r="F17" s="576">
        <f>E17*0.21</f>
        <v>136.5</v>
      </c>
    </row>
    <row r="18" spans="1:13" x14ac:dyDescent="0.45">
      <c r="B18" s="11"/>
    </row>
    <row r="19" spans="1:13" x14ac:dyDescent="0.45">
      <c r="A19" s="8"/>
    </row>
    <row r="20" spans="1:13" s="11" customFormat="1" ht="18" x14ac:dyDescent="0.55000000000000004">
      <c r="A20" s="9" t="s">
        <v>59</v>
      </c>
      <c r="B20" s="10"/>
      <c r="C20" s="10"/>
      <c r="D20" s="10"/>
      <c r="E20" s="10"/>
      <c r="F20" s="10"/>
      <c r="G20" s="10"/>
      <c r="H20" s="10"/>
      <c r="I20" s="10"/>
      <c r="J20" s="10"/>
      <c r="K20" s="10"/>
      <c r="M20" s="8"/>
    </row>
    <row r="21" spans="1:13" x14ac:dyDescent="0.45">
      <c r="A21" s="12">
        <v>1</v>
      </c>
      <c r="B21" s="11" t="s">
        <v>60</v>
      </c>
      <c r="C21" s="11"/>
      <c r="D21" s="11"/>
      <c r="E21" s="11"/>
      <c r="F21" s="11"/>
      <c r="G21" s="11"/>
      <c r="H21" s="11"/>
      <c r="I21" s="11"/>
      <c r="J21" s="11"/>
    </row>
    <row r="22" spans="1:13" x14ac:dyDescent="0.45">
      <c r="A22" s="12">
        <v>2</v>
      </c>
      <c r="B22" s="11" t="s">
        <v>61</v>
      </c>
    </row>
    <row r="23" spans="1:13" x14ac:dyDescent="0.45">
      <c r="A23" s="12">
        <v>3</v>
      </c>
      <c r="B23" s="11" t="s">
        <v>62</v>
      </c>
    </row>
    <row r="24" spans="1:13" x14ac:dyDescent="0.45">
      <c r="A24" s="12">
        <v>4</v>
      </c>
      <c r="B24" s="11" t="s">
        <v>63</v>
      </c>
    </row>
    <row r="25" spans="1:13" x14ac:dyDescent="0.45">
      <c r="A25" s="12">
        <v>5</v>
      </c>
      <c r="B25" s="11" t="s">
        <v>64</v>
      </c>
    </row>
    <row r="26" spans="1:13" x14ac:dyDescent="0.45">
      <c r="A26" s="12">
        <v>6</v>
      </c>
      <c r="B26" s="11" t="s">
        <v>65</v>
      </c>
    </row>
    <row r="27" spans="1:13" x14ac:dyDescent="0.45">
      <c r="A27" s="12">
        <v>7</v>
      </c>
      <c r="B27" s="11" t="s">
        <v>66</v>
      </c>
    </row>
  </sheetData>
  <mergeCells count="3">
    <mergeCell ref="A1:K1"/>
    <mergeCell ref="C6:F6"/>
    <mergeCell ref="C13:F13"/>
  </mergeCells>
  <printOptions horizontalCentered="1"/>
  <pageMargins left="0.19685039370078741" right="0.19685039370078741" top="0.98425196850393704" bottom="0.59055118110236227" header="0.51181102362204722" footer="0.51181102362204722"/>
  <pageSetup paperSize="9" scale="94" orientation="portrait" blackAndWhite="1" horizontalDpi="4294967293" verticalDpi="4294967293" r:id="rId1"/>
  <headerFooter scaleWithDoc="0">
    <oddHeader>&amp;C&amp;20Basiscursus gecombineerd met gevorderd Excel &amp;R&amp;G</oddHeader>
    <oddFooter>&amp;L® computraining  &amp;R  &amp;D</oddFooter>
    <firstHeader>&amp;L&amp;P&amp;C&amp;24Basiscursus Excel 2010</firstHeader>
    <firstFooter>&amp;L® computraining&amp;R&amp;D</firstFooter>
  </headerFooter>
  <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7"/>
  <sheetViews>
    <sheetView showGridLines="0" zoomScaleNormal="100" zoomScaleSheetLayoutView="100" workbookViewId="0">
      <selection activeCell="C18" sqref="C18"/>
    </sheetView>
  </sheetViews>
  <sheetFormatPr defaultColWidth="9.1328125" defaultRowHeight="14.25" x14ac:dyDescent="0.45"/>
  <cols>
    <col min="1" max="1" width="3.1328125" style="93" customWidth="1"/>
    <col min="2" max="2" width="20.73046875" customWidth="1"/>
    <col min="3" max="3" width="10" bestFit="1" customWidth="1"/>
    <col min="4" max="9" width="9.1328125" customWidth="1"/>
    <col min="10" max="10" width="11.73046875" customWidth="1"/>
  </cols>
  <sheetData>
    <row r="1" spans="1:11" s="17" customFormat="1" ht="30.75" customHeight="1" thickBot="1" x14ac:dyDescent="0.9">
      <c r="A1" s="822" t="s">
        <v>546</v>
      </c>
      <c r="B1" s="822"/>
      <c r="C1" s="822"/>
      <c r="D1" s="822"/>
      <c r="E1" s="822"/>
      <c r="F1" s="822"/>
      <c r="G1" s="822"/>
      <c r="H1" s="822"/>
      <c r="I1" s="822"/>
      <c r="J1" s="822"/>
      <c r="K1" s="429"/>
    </row>
    <row r="2" spans="1:11" s="20" customFormat="1" ht="18.399999999999999" thickTop="1" x14ac:dyDescent="0.55000000000000004">
      <c r="A2" s="9" t="s">
        <v>547</v>
      </c>
      <c r="B2" s="95"/>
      <c r="C2" s="95"/>
      <c r="D2" s="95"/>
      <c r="E2" s="77"/>
      <c r="F2" s="77"/>
      <c r="G2" s="77"/>
      <c r="H2" s="77"/>
      <c r="I2" s="74"/>
      <c r="J2" s="74"/>
    </row>
    <row r="3" spans="1:11" s="133" customFormat="1" ht="15.75" x14ac:dyDescent="0.5">
      <c r="A3" s="22">
        <v>1</v>
      </c>
      <c r="B3" s="132" t="s">
        <v>548</v>
      </c>
      <c r="C3" s="23"/>
      <c r="D3" s="23"/>
      <c r="E3" s="23"/>
      <c r="F3" s="23"/>
      <c r="G3" s="23"/>
      <c r="H3" s="23"/>
      <c r="I3" s="23"/>
      <c r="J3" s="23"/>
    </row>
    <row r="4" spans="1:11" s="133" customFormat="1" ht="15.75" x14ac:dyDescent="0.5">
      <c r="A4" s="22">
        <v>2</v>
      </c>
      <c r="B4" s="27" t="s">
        <v>549</v>
      </c>
      <c r="C4" s="23"/>
      <c r="D4" s="23"/>
      <c r="E4" s="23"/>
      <c r="F4" s="23"/>
      <c r="G4" s="23"/>
      <c r="H4" s="23"/>
      <c r="I4" s="23"/>
      <c r="J4" s="23"/>
    </row>
    <row r="5" spans="1:11" ht="15.75" x14ac:dyDescent="0.5">
      <c r="A5" s="22">
        <v>3</v>
      </c>
      <c r="B5" s="23" t="s">
        <v>550</v>
      </c>
      <c r="C5" s="23"/>
      <c r="D5" s="23"/>
      <c r="E5" s="23"/>
      <c r="F5" s="23"/>
      <c r="G5" s="23"/>
      <c r="H5" s="23"/>
      <c r="I5" s="23"/>
      <c r="J5" s="23"/>
      <c r="K5" s="133"/>
    </row>
    <row r="6" spans="1:11" s="23" customFormat="1" ht="15.75" x14ac:dyDescent="0.5">
      <c r="A6" s="22">
        <v>4</v>
      </c>
      <c r="B6" s="23" t="s">
        <v>551</v>
      </c>
      <c r="C6" s="26"/>
      <c r="D6" s="132"/>
      <c r="E6" s="26"/>
      <c r="F6" s="132"/>
      <c r="G6" s="132"/>
      <c r="H6" s="132"/>
      <c r="K6" s="24"/>
    </row>
    <row r="7" spans="1:11" s="23" customFormat="1" ht="15.75" x14ac:dyDescent="0.5">
      <c r="A7" s="22">
        <v>5</v>
      </c>
      <c r="B7" s="23" t="s">
        <v>552</v>
      </c>
      <c r="C7" s="26"/>
      <c r="D7" s="132"/>
      <c r="E7" s="26"/>
      <c r="F7" s="132"/>
      <c r="G7" s="132"/>
      <c r="H7" s="132"/>
      <c r="K7" s="24"/>
    </row>
    <row r="8" spans="1:11" ht="22.5" customHeight="1" x14ac:dyDescent="0.75">
      <c r="F8" s="430" t="s">
        <v>524</v>
      </c>
      <c r="J8" s="134"/>
    </row>
    <row r="9" spans="1:11" s="130" customFormat="1" ht="17.25" customHeight="1" x14ac:dyDescent="0.75">
      <c r="A9" s="133"/>
      <c r="B9" s="573"/>
      <c r="C9" s="6" t="s">
        <v>525</v>
      </c>
      <c r="D9" s="6" t="s">
        <v>526</v>
      </c>
      <c r="E9" s="6" t="s">
        <v>527</v>
      </c>
      <c r="F9" s="6" t="s">
        <v>528</v>
      </c>
      <c r="G9" s="6" t="s">
        <v>529</v>
      </c>
      <c r="H9" s="431" t="s">
        <v>530</v>
      </c>
      <c r="I9" s="431" t="s">
        <v>531</v>
      </c>
      <c r="J9" s="134"/>
      <c r="K9" s="133"/>
    </row>
    <row r="10" spans="1:11" s="130" customFormat="1" ht="25.15" customHeight="1" x14ac:dyDescent="0.55000000000000004">
      <c r="B10" s="432"/>
      <c r="C10" s="405">
        <v>180</v>
      </c>
      <c r="D10" s="406">
        <v>175</v>
      </c>
      <c r="E10" s="406">
        <v>155</v>
      </c>
      <c r="F10" s="406">
        <v>145</v>
      </c>
      <c r="G10" s="406">
        <v>265</v>
      </c>
      <c r="H10" s="406">
        <v>275</v>
      </c>
      <c r="I10" s="407">
        <v>235</v>
      </c>
      <c r="J10"/>
      <c r="K10" s="133"/>
    </row>
    <row r="11" spans="1:11" s="130" customFormat="1" ht="17.25" customHeight="1" x14ac:dyDescent="0.55000000000000004">
      <c r="B11" s="432"/>
      <c r="C11" s="408">
        <v>5</v>
      </c>
      <c r="D11" s="409">
        <v>15</v>
      </c>
      <c r="E11" s="409">
        <v>5</v>
      </c>
      <c r="F11" s="409">
        <v>0</v>
      </c>
      <c r="G11" s="409">
        <v>10</v>
      </c>
      <c r="H11" s="409">
        <v>15</v>
      </c>
      <c r="I11" s="410">
        <v>15</v>
      </c>
      <c r="J11"/>
      <c r="K11" s="133"/>
    </row>
    <row r="12" spans="1:11" s="130" customFormat="1" ht="17.25" customHeight="1" x14ac:dyDescent="0.55000000000000004">
      <c r="B12" s="432"/>
      <c r="C12" s="408">
        <v>46.8</v>
      </c>
      <c r="D12" s="409">
        <v>45.5</v>
      </c>
      <c r="E12" s="409">
        <v>40.299999999999997</v>
      </c>
      <c r="F12" s="409">
        <v>37.700000000000003</v>
      </c>
      <c r="G12" s="409">
        <v>68.900000000000006</v>
      </c>
      <c r="H12" s="409">
        <v>71.5</v>
      </c>
      <c r="I12" s="410">
        <v>61.1</v>
      </c>
      <c r="J12"/>
    </row>
    <row r="13" spans="1:11" s="130" customFormat="1" ht="17.25" customHeight="1" x14ac:dyDescent="0.55000000000000004">
      <c r="B13" s="432"/>
      <c r="C13" s="408">
        <v>28.7</v>
      </c>
      <c r="D13" s="409">
        <v>24.6</v>
      </c>
      <c r="E13" s="409">
        <v>32.799999999999997</v>
      </c>
      <c r="F13" s="409">
        <v>32.799999999999997</v>
      </c>
      <c r="G13" s="409">
        <v>36.9</v>
      </c>
      <c r="H13" s="409">
        <v>32.799999999999997</v>
      </c>
      <c r="I13" s="410">
        <v>28.7</v>
      </c>
      <c r="J13"/>
    </row>
    <row r="14" spans="1:11" s="130" customFormat="1" ht="17.25" customHeight="1" x14ac:dyDescent="0.55000000000000004">
      <c r="B14" s="432"/>
      <c r="C14" s="408">
        <v>49.5</v>
      </c>
      <c r="D14" s="409">
        <v>40.5</v>
      </c>
      <c r="E14" s="409">
        <v>36</v>
      </c>
      <c r="F14" s="409">
        <v>32.5</v>
      </c>
      <c r="G14" s="409">
        <v>45</v>
      </c>
      <c r="H14" s="409">
        <v>49.5</v>
      </c>
      <c r="I14" s="410">
        <v>36</v>
      </c>
      <c r="J14"/>
    </row>
    <row r="15" spans="1:11" s="130" customFormat="1" ht="17.25" customHeight="1" thickBot="1" x14ac:dyDescent="0.6">
      <c r="B15" s="432"/>
      <c r="C15" s="411">
        <v>10.5</v>
      </c>
      <c r="D15" s="412">
        <v>14</v>
      </c>
      <c r="E15" s="412">
        <v>14</v>
      </c>
      <c r="F15" s="412">
        <v>10.5</v>
      </c>
      <c r="G15" s="412">
        <v>17.5</v>
      </c>
      <c r="H15" s="412">
        <v>17.5</v>
      </c>
      <c r="I15" s="413">
        <v>7</v>
      </c>
      <c r="J15" s="418" t="s">
        <v>416</v>
      </c>
    </row>
    <row r="16" spans="1:11" s="78" customFormat="1" ht="17.25" customHeight="1" thickTop="1" x14ac:dyDescent="0.55000000000000004">
      <c r="B16" s="184" t="s">
        <v>553</v>
      </c>
      <c r="C16" s="433">
        <f>SUM(C10:C15)</f>
        <v>320.5</v>
      </c>
      <c r="D16" s="433">
        <f t="shared" ref="D16:I16" si="0">SUM(D10:D15)</f>
        <v>314.60000000000002</v>
      </c>
      <c r="E16" s="433">
        <f t="shared" si="0"/>
        <v>283.10000000000002</v>
      </c>
      <c r="F16" s="433">
        <f t="shared" si="0"/>
        <v>258.5</v>
      </c>
      <c r="G16" s="433">
        <f t="shared" si="0"/>
        <v>443.29999999999995</v>
      </c>
      <c r="H16" s="433">
        <f t="shared" si="0"/>
        <v>461.3</v>
      </c>
      <c r="I16" s="433">
        <f t="shared" si="0"/>
        <v>382.8</v>
      </c>
      <c r="J16" s="434"/>
    </row>
    <row r="17" spans="1:10" ht="6.75" customHeight="1" x14ac:dyDescent="0.5">
      <c r="A17"/>
      <c r="B17" s="415"/>
      <c r="C17" s="415"/>
      <c r="D17" s="415"/>
      <c r="E17" s="415"/>
      <c r="F17" s="415"/>
      <c r="G17" s="415"/>
      <c r="H17" s="415"/>
      <c r="J17" s="27"/>
    </row>
    <row r="18" spans="1:10" s="435" customFormat="1" ht="17.25" customHeight="1" x14ac:dyDescent="0.4">
      <c r="B18" s="435" t="s">
        <v>554</v>
      </c>
      <c r="C18" s="436"/>
      <c r="D18" s="437"/>
      <c r="E18" s="437"/>
      <c r="F18" s="437"/>
      <c r="G18" s="437"/>
      <c r="H18" s="437"/>
      <c r="I18" s="437"/>
      <c r="J18" s="438"/>
    </row>
    <row r="19" spans="1:10" s="435" customFormat="1" ht="17.25" customHeight="1" x14ac:dyDescent="0.4">
      <c r="B19" s="435" t="s">
        <v>555</v>
      </c>
      <c r="C19" s="436"/>
      <c r="D19" s="437"/>
      <c r="E19" s="437"/>
      <c r="F19" s="437"/>
      <c r="G19" s="437"/>
      <c r="H19" s="437"/>
      <c r="I19" s="437"/>
      <c r="J19" s="438"/>
    </row>
    <row r="20" spans="1:10" s="435" customFormat="1" ht="17.25" customHeight="1" x14ac:dyDescent="0.4">
      <c r="B20" s="435" t="s">
        <v>556</v>
      </c>
      <c r="C20" s="436"/>
      <c r="D20" s="437"/>
      <c r="E20" s="437"/>
      <c r="F20" s="437"/>
      <c r="G20" s="437"/>
      <c r="H20" s="437"/>
      <c r="I20" s="437"/>
      <c r="J20" s="438"/>
    </row>
    <row r="21" spans="1:10" s="435" customFormat="1" ht="12" customHeight="1" x14ac:dyDescent="0.4">
      <c r="C21" s="439"/>
      <c r="D21" s="437"/>
      <c r="E21" s="437"/>
      <c r="F21" s="437"/>
      <c r="G21" s="437"/>
      <c r="H21" s="437"/>
      <c r="I21" s="437"/>
      <c r="J21" s="438"/>
    </row>
    <row r="22" spans="1:10" s="435" customFormat="1" ht="17.25" customHeight="1" x14ac:dyDescent="0.4">
      <c r="B22" s="435" t="s">
        <v>557</v>
      </c>
      <c r="C22" s="436"/>
      <c r="D22" s="823" t="s">
        <v>58</v>
      </c>
      <c r="E22" s="823"/>
      <c r="F22" s="823"/>
      <c r="G22" s="823"/>
      <c r="H22" s="823"/>
      <c r="I22" s="823"/>
      <c r="J22" s="438"/>
    </row>
    <row r="23" spans="1:10" ht="25.9" thickBot="1" x14ac:dyDescent="0.8">
      <c r="A23" s="440"/>
      <c r="B23" s="135"/>
      <c r="D23" s="824" t="s">
        <v>524</v>
      </c>
      <c r="E23" s="824"/>
      <c r="F23" s="824"/>
      <c r="G23" s="824"/>
      <c r="H23" s="824"/>
      <c r="I23" s="824"/>
      <c r="J23" s="134"/>
    </row>
    <row r="24" spans="1:10" ht="51" customHeight="1" x14ac:dyDescent="0.75">
      <c r="B24" s="441"/>
      <c r="C24" s="442" t="s">
        <v>525</v>
      </c>
      <c r="D24" s="443" t="s">
        <v>526</v>
      </c>
      <c r="E24" s="443" t="s">
        <v>527</v>
      </c>
      <c r="F24" s="443" t="s">
        <v>528</v>
      </c>
      <c r="G24" s="443" t="s">
        <v>529</v>
      </c>
      <c r="H24" s="444" t="s">
        <v>530</v>
      </c>
      <c r="I24" s="445" t="s">
        <v>531</v>
      </c>
      <c r="J24" s="134"/>
    </row>
    <row r="25" spans="1:10" ht="18" x14ac:dyDescent="0.55000000000000004">
      <c r="B25" s="432"/>
      <c r="C25" s="446">
        <v>180</v>
      </c>
      <c r="D25" s="447">
        <v>175</v>
      </c>
      <c r="E25" s="447">
        <v>155</v>
      </c>
      <c r="F25" s="447">
        <v>145</v>
      </c>
      <c r="G25" s="447">
        <v>265</v>
      </c>
      <c r="H25" s="448">
        <v>275</v>
      </c>
      <c r="I25" s="449">
        <v>235</v>
      </c>
    </row>
    <row r="26" spans="1:10" ht="18" x14ac:dyDescent="0.55000000000000004">
      <c r="B26" s="432"/>
      <c r="C26" s="450">
        <v>5</v>
      </c>
      <c r="D26" s="451">
        <v>15</v>
      </c>
      <c r="E26" s="451">
        <v>5</v>
      </c>
      <c r="F26" s="451">
        <v>0</v>
      </c>
      <c r="G26" s="451">
        <v>10</v>
      </c>
      <c r="H26" s="452">
        <v>15</v>
      </c>
      <c r="I26" s="453">
        <v>15</v>
      </c>
    </row>
    <row r="27" spans="1:10" ht="18" x14ac:dyDescent="0.55000000000000004">
      <c r="B27" s="432"/>
      <c r="C27" s="450">
        <v>46.8</v>
      </c>
      <c r="D27" s="451">
        <v>45.5</v>
      </c>
      <c r="E27" s="451">
        <v>40.299999999999997</v>
      </c>
      <c r="F27" s="451">
        <v>37.700000000000003</v>
      </c>
      <c r="G27" s="451">
        <v>68.900000000000006</v>
      </c>
      <c r="H27" s="452">
        <v>71.5</v>
      </c>
      <c r="I27" s="453">
        <v>61.1</v>
      </c>
    </row>
    <row r="28" spans="1:10" ht="18" x14ac:dyDescent="0.55000000000000004">
      <c r="B28" s="432"/>
      <c r="C28" s="450">
        <v>28.7</v>
      </c>
      <c r="D28" s="451">
        <v>24.6</v>
      </c>
      <c r="E28" s="451">
        <v>32.799999999999997</v>
      </c>
      <c r="F28" s="451">
        <v>32.799999999999997</v>
      </c>
      <c r="G28" s="451">
        <v>36.9</v>
      </c>
      <c r="H28" s="452">
        <v>32.799999999999997</v>
      </c>
      <c r="I28" s="453">
        <v>28.7</v>
      </c>
    </row>
    <row r="29" spans="1:10" ht="18" x14ac:dyDescent="0.55000000000000004">
      <c r="B29" s="432"/>
      <c r="C29" s="450">
        <v>49.5</v>
      </c>
      <c r="D29" s="451">
        <v>40.5</v>
      </c>
      <c r="E29" s="451">
        <v>36</v>
      </c>
      <c r="F29" s="451">
        <v>32.5</v>
      </c>
      <c r="G29" s="451">
        <v>45</v>
      </c>
      <c r="H29" s="452">
        <v>49.5</v>
      </c>
      <c r="I29" s="453">
        <v>36</v>
      </c>
    </row>
    <row r="30" spans="1:10" ht="18.399999999999999" thickBot="1" x14ac:dyDescent="0.6">
      <c r="B30" s="432"/>
      <c r="C30" s="454">
        <v>10.5</v>
      </c>
      <c r="D30" s="455">
        <v>14</v>
      </c>
      <c r="E30" s="455">
        <v>14</v>
      </c>
      <c r="F30" s="455">
        <v>10.5</v>
      </c>
      <c r="G30" s="455">
        <v>17.5</v>
      </c>
      <c r="H30" s="456">
        <v>17.5</v>
      </c>
      <c r="I30" s="457">
        <v>7</v>
      </c>
      <c r="J30" t="s">
        <v>558</v>
      </c>
    </row>
    <row r="31" spans="1:10" ht="14.65" thickTop="1" x14ac:dyDescent="0.45">
      <c r="B31" s="184" t="s">
        <v>553</v>
      </c>
      <c r="C31" s="433">
        <f t="shared" ref="C31:I31" si="1">SUM(C25:C30)</f>
        <v>320.5</v>
      </c>
      <c r="D31" s="433">
        <f t="shared" si="1"/>
        <v>314.60000000000002</v>
      </c>
      <c r="E31" s="433">
        <f t="shared" si="1"/>
        <v>283.10000000000002</v>
      </c>
      <c r="F31" s="433">
        <f t="shared" si="1"/>
        <v>258.5</v>
      </c>
      <c r="G31" s="433">
        <f t="shared" si="1"/>
        <v>443.29999999999995</v>
      </c>
      <c r="H31" s="433">
        <f t="shared" si="1"/>
        <v>461.3</v>
      </c>
      <c r="I31" s="433">
        <f t="shared" si="1"/>
        <v>382.8</v>
      </c>
      <c r="J31" s="458">
        <f>SUM(C31:I31)</f>
        <v>2464.1000000000004</v>
      </c>
    </row>
    <row r="32" spans="1:10" ht="6.75" customHeight="1" x14ac:dyDescent="0.5">
      <c r="A32"/>
      <c r="B32" s="415"/>
      <c r="C32" s="415"/>
      <c r="D32" s="415"/>
      <c r="E32" s="415"/>
      <c r="F32" s="415"/>
      <c r="G32" s="415"/>
      <c r="H32" s="415"/>
      <c r="J32" s="27"/>
    </row>
    <row r="33" spans="1:9" s="435" customFormat="1" ht="13.15" x14ac:dyDescent="0.4">
      <c r="B33" s="435" t="s">
        <v>559</v>
      </c>
      <c r="C33" s="436">
        <f>MIN(C25:I30)</f>
        <v>0</v>
      </c>
      <c r="E33" s="459"/>
      <c r="F33" s="459"/>
      <c r="G33" s="459"/>
      <c r="H33" s="459"/>
    </row>
    <row r="34" spans="1:9" s="435" customFormat="1" ht="13.15" x14ac:dyDescent="0.4">
      <c r="A34" s="460"/>
      <c r="B34" s="435" t="s">
        <v>560</v>
      </c>
      <c r="C34" s="436">
        <f>MAX(C26:I31)</f>
        <v>461.3</v>
      </c>
      <c r="E34" s="459"/>
      <c r="F34" s="459"/>
      <c r="G34" s="459"/>
      <c r="H34" s="459"/>
    </row>
    <row r="35" spans="1:9" s="435" customFormat="1" ht="13.15" x14ac:dyDescent="0.4">
      <c r="A35" s="460"/>
      <c r="B35" s="435" t="s">
        <v>561</v>
      </c>
      <c r="C35" s="436">
        <f>AVERAGE(C25:I30)</f>
        <v>58.669047619047618</v>
      </c>
      <c r="E35" s="459"/>
      <c r="F35" s="459"/>
      <c r="G35" s="459"/>
      <c r="H35" s="459"/>
    </row>
    <row r="36" spans="1:9" s="435" customFormat="1" ht="13.15" x14ac:dyDescent="0.4">
      <c r="A36" s="460"/>
      <c r="C36" s="461"/>
    </row>
    <row r="37" spans="1:9" s="435" customFormat="1" ht="13.15" x14ac:dyDescent="0.4">
      <c r="A37" s="460"/>
      <c r="B37" s="435" t="s">
        <v>557</v>
      </c>
      <c r="C37" s="436">
        <f>SUM(C31:I31)</f>
        <v>2464.1000000000004</v>
      </c>
      <c r="D37" s="437"/>
      <c r="E37" s="437"/>
      <c r="F37" s="437"/>
      <c r="G37" s="437"/>
      <c r="H37" s="437"/>
      <c r="I37" s="437"/>
    </row>
  </sheetData>
  <mergeCells count="3">
    <mergeCell ref="A1:J1"/>
    <mergeCell ref="D22:I22"/>
    <mergeCell ref="D23:I23"/>
  </mergeCells>
  <printOptions horizontalCentered="1"/>
  <pageMargins left="0.19685039370078741" right="0.19685039370078741" top="0.98425196850393704" bottom="0.78740157480314965" header="0.51181102362204722" footer="0.51181102362204722"/>
  <pageSetup paperSize="9" scale="92"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drawing r:id="rId2"/>
  <legacyDrawing r:id="rId3"/>
  <legacyDrawingHF r:id="rId4"/>
  <oleObjects>
    <mc:AlternateContent xmlns:mc="http://schemas.openxmlformats.org/markup-compatibility/2006">
      <mc:Choice Requires="x14">
        <oleObject progId="PBrush" shapeId="57345" r:id="rId5">
          <objectPr defaultSize="0" autoPict="0" r:id="rId6">
            <anchor moveWithCells="1" sizeWithCells="1">
              <from>
                <xdr:col>2</xdr:col>
                <xdr:colOff>623888</xdr:colOff>
                <xdr:row>14</xdr:row>
                <xdr:rowOff>204788</xdr:rowOff>
              </from>
              <to>
                <xdr:col>2</xdr:col>
                <xdr:colOff>623888</xdr:colOff>
                <xdr:row>14</xdr:row>
                <xdr:rowOff>204788</xdr:rowOff>
              </to>
            </anchor>
          </objectPr>
        </oleObject>
      </mc:Choice>
      <mc:Fallback>
        <oleObject progId="PBrush" shapeId="57345" r:id="rId5"/>
      </mc:Fallback>
    </mc:AlternateContent>
    <mc:AlternateContent xmlns:mc="http://schemas.openxmlformats.org/markup-compatibility/2006">
      <mc:Choice Requires="x14">
        <oleObject progId="PBrush" shapeId="57346" r:id="rId7">
          <objectPr defaultSize="0" autoPict="0" r:id="rId6">
            <anchor moveWithCells="1" sizeWithCells="1">
              <from>
                <xdr:col>2</xdr:col>
                <xdr:colOff>623888</xdr:colOff>
                <xdr:row>14</xdr:row>
                <xdr:rowOff>204788</xdr:rowOff>
              </from>
              <to>
                <xdr:col>2</xdr:col>
                <xdr:colOff>623888</xdr:colOff>
                <xdr:row>14</xdr:row>
                <xdr:rowOff>204788</xdr:rowOff>
              </to>
            </anchor>
          </objectPr>
        </oleObject>
      </mc:Choice>
      <mc:Fallback>
        <oleObject progId="PBrush" shapeId="57346" r:id="rId7"/>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4"/>
  <sheetViews>
    <sheetView showGridLines="0" topLeftCell="A13" zoomScaleNormal="100" zoomScaleSheetLayoutView="100" workbookViewId="0">
      <selection activeCell="B31" sqref="B31"/>
    </sheetView>
  </sheetViews>
  <sheetFormatPr defaultColWidth="9.1328125" defaultRowHeight="14.25" x14ac:dyDescent="0.45"/>
  <cols>
    <col min="1" max="1" width="3.3984375" style="468" customWidth="1"/>
    <col min="2" max="2" width="21" style="11" customWidth="1"/>
    <col min="3" max="7" width="8.73046875" style="11" customWidth="1"/>
    <col min="8" max="8" width="12.73046875" style="11" customWidth="1"/>
    <col min="9" max="9" width="15.1328125" style="11" customWidth="1"/>
    <col min="10" max="16384" width="9.1328125" style="11"/>
  </cols>
  <sheetData>
    <row r="1" spans="1:11" s="17" customFormat="1" ht="30.75" customHeight="1" thickBot="1" x14ac:dyDescent="0.9">
      <c r="A1" s="777" t="s">
        <v>562</v>
      </c>
      <c r="B1" s="777"/>
      <c r="C1" s="777"/>
      <c r="D1" s="777"/>
      <c r="E1" s="777"/>
      <c r="F1" s="777"/>
      <c r="G1" s="777"/>
      <c r="H1" s="777"/>
      <c r="I1" s="777"/>
      <c r="J1" s="429"/>
      <c r="K1" s="429"/>
    </row>
    <row r="2" spans="1:11" s="310" customFormat="1" ht="18.399999999999999" thickTop="1" x14ac:dyDescent="0.55000000000000004">
      <c r="A2" s="10" t="s">
        <v>563</v>
      </c>
      <c r="B2" s="95"/>
      <c r="C2" s="95"/>
      <c r="D2" s="77"/>
      <c r="E2" s="77"/>
      <c r="F2" s="77"/>
      <c r="G2" s="77"/>
      <c r="H2" s="74"/>
      <c r="I2" s="74"/>
    </row>
    <row r="3" spans="1:11" ht="15.75" x14ac:dyDescent="0.5">
      <c r="A3" s="22">
        <v>1</v>
      </c>
      <c r="B3" s="649" t="s">
        <v>564</v>
      </c>
    </row>
    <row r="4" spans="1:11" ht="15.75" x14ac:dyDescent="0.5">
      <c r="A4" s="22">
        <v>2</v>
      </c>
      <c r="B4" s="650" t="s">
        <v>565</v>
      </c>
    </row>
    <row r="5" spans="1:11" ht="15.75" x14ac:dyDescent="0.5">
      <c r="A5" s="22">
        <v>3</v>
      </c>
      <c r="B5" s="651" t="s">
        <v>822</v>
      </c>
    </row>
    <row r="6" spans="1:11" ht="15.75" x14ac:dyDescent="0.5">
      <c r="A6" s="22">
        <v>4</v>
      </c>
      <c r="B6" s="652" t="s">
        <v>804</v>
      </c>
    </row>
    <row r="7" spans="1:11" ht="15.75" x14ac:dyDescent="0.5">
      <c r="A7" s="22">
        <v>5</v>
      </c>
      <c r="B7" s="653" t="s">
        <v>566</v>
      </c>
    </row>
    <row r="8" spans="1:11" ht="18" x14ac:dyDescent="0.55000000000000004">
      <c r="A8" s="10" t="s">
        <v>567</v>
      </c>
      <c r="B8" s="95"/>
      <c r="C8" s="95"/>
      <c r="D8" s="95"/>
      <c r="E8" s="95"/>
      <c r="F8" s="95"/>
      <c r="G8" s="95"/>
      <c r="H8" s="95"/>
      <c r="I8" s="95"/>
    </row>
    <row r="9" spans="1:11" s="310" customFormat="1" ht="18" x14ac:dyDescent="0.55000000000000004">
      <c r="A9" s="22">
        <v>1</v>
      </c>
      <c r="B9" s="654" t="s">
        <v>568</v>
      </c>
    </row>
    <row r="10" spans="1:11" s="23" customFormat="1" ht="15.75" x14ac:dyDescent="0.5">
      <c r="A10" s="22">
        <v>2</v>
      </c>
      <c r="B10" s="655" t="s">
        <v>569</v>
      </c>
      <c r="C10" s="318"/>
      <c r="D10" s="314"/>
      <c r="E10" s="318"/>
      <c r="F10" s="314"/>
      <c r="G10" s="314"/>
      <c r="H10" s="314"/>
      <c r="I10" s="11"/>
    </row>
    <row r="11" spans="1:11" s="23" customFormat="1" ht="15.75" x14ac:dyDescent="0.5">
      <c r="A11" s="22">
        <v>3</v>
      </c>
      <c r="B11" s="656" t="s">
        <v>823</v>
      </c>
      <c r="C11" s="314"/>
      <c r="D11" s="318"/>
      <c r="E11" s="314"/>
      <c r="F11" s="314"/>
      <c r="G11" s="314"/>
      <c r="H11" s="314"/>
      <c r="I11" s="314"/>
    </row>
    <row r="12" spans="1:11" s="130" customFormat="1" ht="18" x14ac:dyDescent="0.55000000000000004">
      <c r="A12" s="22">
        <v>4</v>
      </c>
      <c r="B12" s="657" t="s">
        <v>570</v>
      </c>
      <c r="C12" s="314"/>
      <c r="D12" s="318"/>
      <c r="E12" s="314"/>
      <c r="F12" s="314"/>
      <c r="G12" s="314"/>
      <c r="H12" s="314"/>
      <c r="I12" s="314"/>
      <c r="J12" s="11"/>
    </row>
    <row r="13" spans="1:11" s="130" customFormat="1" ht="18" x14ac:dyDescent="0.55000000000000004">
      <c r="A13" s="22">
        <v>5</v>
      </c>
      <c r="B13" s="656" t="s">
        <v>571</v>
      </c>
      <c r="C13" s="11"/>
      <c r="D13" s="11"/>
      <c r="E13" s="11"/>
      <c r="F13" s="11"/>
      <c r="G13" s="11"/>
      <c r="H13" s="11"/>
      <c r="I13" s="11"/>
    </row>
    <row r="14" spans="1:11" ht="15.75" x14ac:dyDescent="0.5">
      <c r="A14" s="22">
        <v>6</v>
      </c>
      <c r="B14" s="656" t="s">
        <v>572</v>
      </c>
    </row>
    <row r="15" spans="1:11" ht="15.75" x14ac:dyDescent="0.5">
      <c r="A15" s="22">
        <v>7</v>
      </c>
      <c r="B15" s="656" t="s">
        <v>824</v>
      </c>
    </row>
    <row r="16" spans="1:11" ht="15.75" x14ac:dyDescent="0.5">
      <c r="A16" s="22"/>
      <c r="B16" s="842" t="s">
        <v>825</v>
      </c>
    </row>
    <row r="17" spans="1:9" ht="15.75" x14ac:dyDescent="0.5">
      <c r="A17" s="22">
        <v>9</v>
      </c>
      <c r="B17" s="657" t="s">
        <v>573</v>
      </c>
    </row>
    <row r="18" spans="1:9" ht="15.75" x14ac:dyDescent="0.5">
      <c r="A18" s="22">
        <v>10</v>
      </c>
      <c r="B18" s="656" t="s">
        <v>571</v>
      </c>
    </row>
    <row r="19" spans="1:9" ht="15.75" x14ac:dyDescent="0.5">
      <c r="A19" s="22">
        <v>11</v>
      </c>
      <c r="B19" s="656" t="s">
        <v>574</v>
      </c>
    </row>
    <row r="20" spans="1:9" ht="16.149999999999999" thickBot="1" x14ac:dyDescent="0.55000000000000004">
      <c r="A20" s="22">
        <v>12</v>
      </c>
      <c r="B20" s="658" t="s">
        <v>826</v>
      </c>
    </row>
    <row r="21" spans="1:9" ht="17.25" customHeight="1" thickBot="1" x14ac:dyDescent="0.6">
      <c r="A21" s="462"/>
      <c r="B21" s="825" t="s">
        <v>575</v>
      </c>
      <c r="C21" s="826"/>
      <c r="D21" s="826"/>
      <c r="E21" s="826"/>
      <c r="F21" s="826"/>
      <c r="G21" s="826"/>
      <c r="H21" s="826"/>
      <c r="I21" s="827"/>
    </row>
    <row r="22" spans="1:9" x14ac:dyDescent="0.45">
      <c r="B22" s="488"/>
      <c r="C22" s="489">
        <v>2012</v>
      </c>
      <c r="D22" s="489">
        <v>2013</v>
      </c>
      <c r="E22" s="489">
        <v>2014</v>
      </c>
      <c r="F22" s="489">
        <v>2015</v>
      </c>
      <c r="G22" s="489">
        <v>2016</v>
      </c>
      <c r="H22" s="488" t="s">
        <v>576</v>
      </c>
      <c r="I22" s="490" t="s">
        <v>577</v>
      </c>
    </row>
    <row r="23" spans="1:9" x14ac:dyDescent="0.45">
      <c r="B23" s="369" t="s">
        <v>578</v>
      </c>
      <c r="C23" s="711">
        <v>42</v>
      </c>
      <c r="D23" s="711">
        <v>8</v>
      </c>
      <c r="E23" s="711">
        <v>0</v>
      </c>
      <c r="F23" s="711">
        <v>3</v>
      </c>
      <c r="G23" s="711">
        <v>5</v>
      </c>
      <c r="H23" s="712"/>
      <c r="I23" s="713"/>
    </row>
    <row r="24" spans="1:9" x14ac:dyDescent="0.45">
      <c r="B24" s="369" t="s">
        <v>579</v>
      </c>
      <c r="C24" s="491">
        <v>25</v>
      </c>
      <c r="D24" s="491">
        <v>21</v>
      </c>
      <c r="E24" s="491">
        <v>4</v>
      </c>
      <c r="F24" s="491">
        <v>14</v>
      </c>
      <c r="G24" s="491">
        <v>14</v>
      </c>
      <c r="H24" s="492"/>
      <c r="I24" s="493"/>
    </row>
    <row r="25" spans="1:9" x14ac:dyDescent="0.45">
      <c r="B25" s="369" t="s">
        <v>580</v>
      </c>
      <c r="C25" s="491">
        <v>25</v>
      </c>
      <c r="D25" s="491">
        <v>30</v>
      </c>
      <c r="E25" s="491">
        <v>25</v>
      </c>
      <c r="F25" s="491">
        <v>28</v>
      </c>
      <c r="G25" s="491">
        <v>28</v>
      </c>
      <c r="H25" s="492"/>
      <c r="I25" s="493"/>
    </row>
    <row r="26" spans="1:9" x14ac:dyDescent="0.45">
      <c r="B26" s="369" t="s">
        <v>581</v>
      </c>
      <c r="C26" s="491">
        <v>14</v>
      </c>
      <c r="D26" s="491">
        <v>14</v>
      </c>
      <c r="E26" s="491">
        <v>14</v>
      </c>
      <c r="F26" s="491">
        <v>21</v>
      </c>
      <c r="G26" s="491">
        <v>23</v>
      </c>
      <c r="H26" s="492"/>
      <c r="I26" s="493"/>
    </row>
    <row r="27" spans="1:9" x14ac:dyDescent="0.45">
      <c r="B27" s="369" t="s">
        <v>582</v>
      </c>
      <c r="C27" s="491">
        <v>25</v>
      </c>
      <c r="D27" s="491">
        <v>19</v>
      </c>
      <c r="E27" s="491">
        <v>23</v>
      </c>
      <c r="F27" s="491">
        <v>14</v>
      </c>
      <c r="G27" s="491">
        <v>21</v>
      </c>
      <c r="H27" s="492"/>
      <c r="I27" s="493"/>
    </row>
    <row r="28" spans="1:9" x14ac:dyDescent="0.45">
      <c r="B28" s="369" t="s">
        <v>583</v>
      </c>
      <c r="C28" s="491">
        <v>8</v>
      </c>
      <c r="D28" s="491">
        <v>14</v>
      </c>
      <c r="E28" s="491">
        <v>29</v>
      </c>
      <c r="F28" s="491">
        <v>3</v>
      </c>
      <c r="G28" s="491">
        <v>14</v>
      </c>
      <c r="H28" s="492"/>
      <c r="I28" s="493"/>
    </row>
    <row r="29" spans="1:9" x14ac:dyDescent="0.45">
      <c r="B29" s="369" t="s">
        <v>584</v>
      </c>
      <c r="C29" s="494">
        <v>16</v>
      </c>
      <c r="D29" s="494">
        <v>16</v>
      </c>
      <c r="E29" s="494">
        <v>30</v>
      </c>
      <c r="F29" s="494">
        <v>5</v>
      </c>
      <c r="G29" s="494">
        <v>12</v>
      </c>
      <c r="H29" s="495"/>
      <c r="I29" s="496"/>
    </row>
    <row r="30" spans="1:9" ht="7.9" customHeight="1" x14ac:dyDescent="0.45"/>
    <row r="31" spans="1:9" ht="18" x14ac:dyDescent="0.55000000000000004">
      <c r="B31" s="844" t="s">
        <v>58</v>
      </c>
      <c r="D31" s="843"/>
      <c r="E31" s="843"/>
      <c r="F31" s="843"/>
      <c r="G31" s="843"/>
      <c r="H31" s="497" t="s">
        <v>828</v>
      </c>
      <c r="I31" s="497" t="s">
        <v>827</v>
      </c>
    </row>
    <row r="32" spans="1:9" x14ac:dyDescent="0.45">
      <c r="B32" s="714"/>
      <c r="C32" s="489">
        <v>2012</v>
      </c>
      <c r="D32" s="489">
        <v>2013</v>
      </c>
      <c r="E32" s="489">
        <v>2014</v>
      </c>
      <c r="F32" s="489">
        <v>2015</v>
      </c>
      <c r="G32" s="489">
        <v>2016</v>
      </c>
      <c r="H32" s="714" t="s">
        <v>576</v>
      </c>
      <c r="I32" s="715" t="s">
        <v>577</v>
      </c>
    </row>
    <row r="33" spans="1:9" x14ac:dyDescent="0.45">
      <c r="B33" s="714" t="s">
        <v>578</v>
      </c>
      <c r="C33" s="711">
        <v>42</v>
      </c>
      <c r="D33" s="711">
        <v>8</v>
      </c>
      <c r="E33" s="711">
        <v>0</v>
      </c>
      <c r="F33" s="711">
        <v>3</v>
      </c>
      <c r="G33" s="711">
        <v>5</v>
      </c>
      <c r="H33" s="498">
        <f t="shared" ref="H33:H39" si="0">SUM(C33:G33)</f>
        <v>58</v>
      </c>
      <c r="I33" s="716" t="str">
        <f>IF(H33&gt;100,"ja","nee")</f>
        <v>nee</v>
      </c>
    </row>
    <row r="34" spans="1:9" x14ac:dyDescent="0.45">
      <c r="B34" s="714" t="s">
        <v>579</v>
      </c>
      <c r="C34" s="491">
        <v>25</v>
      </c>
      <c r="D34" s="491">
        <v>21</v>
      </c>
      <c r="E34" s="491">
        <v>4</v>
      </c>
      <c r="F34" s="491">
        <v>14</v>
      </c>
      <c r="G34" s="491">
        <v>14</v>
      </c>
      <c r="H34" s="498">
        <f t="shared" si="0"/>
        <v>78</v>
      </c>
      <c r="I34" s="716" t="str">
        <f t="shared" ref="I34:I39" si="1">IF(H34&gt;100,"ja","nee")</f>
        <v>nee</v>
      </c>
    </row>
    <row r="35" spans="1:9" x14ac:dyDescent="0.45">
      <c r="B35" s="714" t="s">
        <v>580</v>
      </c>
      <c r="C35" s="491">
        <v>25</v>
      </c>
      <c r="D35" s="491">
        <v>30</v>
      </c>
      <c r="E35" s="491">
        <v>25</v>
      </c>
      <c r="F35" s="491">
        <v>28</v>
      </c>
      <c r="G35" s="491">
        <v>28</v>
      </c>
      <c r="H35" s="498">
        <f t="shared" si="0"/>
        <v>136</v>
      </c>
      <c r="I35" s="716" t="str">
        <f t="shared" si="1"/>
        <v>ja</v>
      </c>
    </row>
    <row r="36" spans="1:9" x14ac:dyDescent="0.45">
      <c r="B36" s="714" t="s">
        <v>581</v>
      </c>
      <c r="C36" s="491">
        <v>14</v>
      </c>
      <c r="D36" s="491">
        <v>14</v>
      </c>
      <c r="E36" s="491">
        <v>14</v>
      </c>
      <c r="F36" s="491">
        <v>21</v>
      </c>
      <c r="G36" s="491">
        <v>23</v>
      </c>
      <c r="H36" s="498">
        <f t="shared" si="0"/>
        <v>86</v>
      </c>
      <c r="I36" s="716" t="str">
        <f t="shared" si="1"/>
        <v>nee</v>
      </c>
    </row>
    <row r="37" spans="1:9" x14ac:dyDescent="0.45">
      <c r="B37" s="714" t="s">
        <v>582</v>
      </c>
      <c r="C37" s="491">
        <v>25</v>
      </c>
      <c r="D37" s="491">
        <v>19</v>
      </c>
      <c r="E37" s="491">
        <v>23</v>
      </c>
      <c r="F37" s="491">
        <v>14</v>
      </c>
      <c r="G37" s="491">
        <v>21</v>
      </c>
      <c r="H37" s="498">
        <f t="shared" si="0"/>
        <v>102</v>
      </c>
      <c r="I37" s="716" t="str">
        <f t="shared" si="1"/>
        <v>ja</v>
      </c>
    </row>
    <row r="38" spans="1:9" x14ac:dyDescent="0.45">
      <c r="B38" s="714" t="s">
        <v>583</v>
      </c>
      <c r="C38" s="491">
        <v>8</v>
      </c>
      <c r="D38" s="491">
        <v>14</v>
      </c>
      <c r="E38" s="491">
        <v>29</v>
      </c>
      <c r="F38" s="491">
        <v>3</v>
      </c>
      <c r="G38" s="491">
        <v>14</v>
      </c>
      <c r="H38" s="498">
        <f t="shared" si="0"/>
        <v>68</v>
      </c>
      <c r="I38" s="716" t="str">
        <f t="shared" si="1"/>
        <v>nee</v>
      </c>
    </row>
    <row r="39" spans="1:9" x14ac:dyDescent="0.45">
      <c r="B39" s="714" t="s">
        <v>584</v>
      </c>
      <c r="C39" s="494">
        <v>16</v>
      </c>
      <c r="D39" s="494">
        <v>16</v>
      </c>
      <c r="E39" s="494">
        <v>30</v>
      </c>
      <c r="F39" s="494">
        <v>5</v>
      </c>
      <c r="G39" s="494">
        <v>12</v>
      </c>
      <c r="H39" s="498">
        <f t="shared" si="0"/>
        <v>79</v>
      </c>
      <c r="I39" s="716" t="str">
        <f t="shared" si="1"/>
        <v>nee</v>
      </c>
    </row>
    <row r="40" spans="1:9" x14ac:dyDescent="0.45">
      <c r="B40" s="314"/>
      <c r="C40" s="314"/>
      <c r="D40" s="314"/>
      <c r="E40" s="314"/>
      <c r="F40" s="314"/>
      <c r="G40" s="314"/>
      <c r="H40" s="314"/>
      <c r="I40" s="499"/>
    </row>
    <row r="41" spans="1:9" ht="18" x14ac:dyDescent="0.55000000000000004">
      <c r="A41" s="95"/>
      <c r="B41" s="95" t="s">
        <v>585</v>
      </c>
      <c r="C41" s="95"/>
      <c r="D41" s="95"/>
      <c r="E41" s="95"/>
      <c r="F41" s="95"/>
      <c r="G41" s="95"/>
      <c r="H41" s="95"/>
      <c r="I41" s="95"/>
    </row>
    <row r="42" spans="1:9" x14ac:dyDescent="0.45">
      <c r="B42" s="11" t="s">
        <v>586</v>
      </c>
    </row>
    <row r="43" spans="1:9" x14ac:dyDescent="0.45">
      <c r="B43" s="11" t="s">
        <v>587</v>
      </c>
    </row>
    <row r="44" spans="1:9" x14ac:dyDescent="0.45">
      <c r="B44" s="12" t="s">
        <v>588</v>
      </c>
    </row>
  </sheetData>
  <mergeCells count="2">
    <mergeCell ref="A1:I1"/>
    <mergeCell ref="B21:I21"/>
  </mergeCells>
  <conditionalFormatting sqref="I33:I40">
    <cfRule type="cellIs" dxfId="1" priority="1" stopIfTrue="1" operator="equal">
      <formula>"nee"</formula>
    </cfRule>
    <cfRule type="cellIs" dxfId="0" priority="2" stopIfTrue="1" operator="equal">
      <formula>"ja"</formula>
    </cfRule>
  </conditionalFormatting>
  <printOptions horizontalCentered="1"/>
  <pageMargins left="0.19685039370078741" right="0.19685039370078741" top="0.98425196850393704" bottom="0.78740157480314965" header="0.51181102362204722" footer="0.51181102362204722"/>
  <pageSetup paperSize="9" scale="95"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drawing r:id="rId2"/>
  <legacyDrawing r:id="rId3"/>
  <legacyDrawingHF r:id="rId4"/>
  <oleObjects>
    <mc:AlternateContent xmlns:mc="http://schemas.openxmlformats.org/markup-compatibility/2006">
      <mc:Choice Requires="x14">
        <oleObject progId="PBrush" shapeId="59393" r:id="rId5">
          <objectPr defaultSize="0" autoPict="0" r:id="rId6">
            <anchor moveWithCells="1" sizeWithCells="1">
              <from>
                <xdr:col>4</xdr:col>
                <xdr:colOff>152400</xdr:colOff>
                <xdr:row>21</xdr:row>
                <xdr:rowOff>128588</xdr:rowOff>
              </from>
              <to>
                <xdr:col>4</xdr:col>
                <xdr:colOff>152400</xdr:colOff>
                <xdr:row>21</xdr:row>
                <xdr:rowOff>128588</xdr:rowOff>
              </to>
            </anchor>
          </objectPr>
        </oleObject>
      </mc:Choice>
      <mc:Fallback>
        <oleObject progId="PBrush" shapeId="59393" r:id="rId5"/>
      </mc:Fallback>
    </mc:AlternateContent>
    <mc:AlternateContent xmlns:mc="http://schemas.openxmlformats.org/markup-compatibility/2006">
      <mc:Choice Requires="x14">
        <oleObject progId="PBrush" shapeId="59394" r:id="rId7">
          <objectPr defaultSize="0" autoPict="0" r:id="rId6">
            <anchor moveWithCells="1" sizeWithCells="1">
              <from>
                <xdr:col>4</xdr:col>
                <xdr:colOff>152400</xdr:colOff>
                <xdr:row>21</xdr:row>
                <xdr:rowOff>128588</xdr:rowOff>
              </from>
              <to>
                <xdr:col>4</xdr:col>
                <xdr:colOff>152400</xdr:colOff>
                <xdr:row>21</xdr:row>
                <xdr:rowOff>128588</xdr:rowOff>
              </to>
            </anchor>
          </objectPr>
        </oleObject>
      </mc:Choice>
      <mc:Fallback>
        <oleObject progId="PBrush" shapeId="59394" r:id="rId7"/>
      </mc:Fallback>
    </mc:AlternateContent>
    <mc:AlternateContent xmlns:mc="http://schemas.openxmlformats.org/markup-compatibility/2006">
      <mc:Choice Requires="x14">
        <oleObject progId="PBrush" shapeId="59395" r:id="rId8">
          <objectPr defaultSize="0" autoPict="0" r:id="rId6">
            <anchor moveWithCells="1" sizeWithCells="1">
              <from>
                <xdr:col>4</xdr:col>
                <xdr:colOff>152400</xdr:colOff>
                <xdr:row>31</xdr:row>
                <xdr:rowOff>128588</xdr:rowOff>
              </from>
              <to>
                <xdr:col>4</xdr:col>
                <xdr:colOff>152400</xdr:colOff>
                <xdr:row>31</xdr:row>
                <xdr:rowOff>128588</xdr:rowOff>
              </to>
            </anchor>
          </objectPr>
        </oleObject>
      </mc:Choice>
      <mc:Fallback>
        <oleObject progId="PBrush" shapeId="59395" r:id="rId8"/>
      </mc:Fallback>
    </mc:AlternateContent>
    <mc:AlternateContent xmlns:mc="http://schemas.openxmlformats.org/markup-compatibility/2006">
      <mc:Choice Requires="x14">
        <oleObject progId="PBrush" shapeId="59396" r:id="rId9">
          <objectPr defaultSize="0" autoPict="0" r:id="rId6">
            <anchor moveWithCells="1" sizeWithCells="1">
              <from>
                <xdr:col>4</xdr:col>
                <xdr:colOff>152400</xdr:colOff>
                <xdr:row>31</xdr:row>
                <xdr:rowOff>128588</xdr:rowOff>
              </from>
              <to>
                <xdr:col>4</xdr:col>
                <xdr:colOff>152400</xdr:colOff>
                <xdr:row>31</xdr:row>
                <xdr:rowOff>128588</xdr:rowOff>
              </to>
            </anchor>
          </objectPr>
        </oleObject>
      </mc:Choice>
      <mc:Fallback>
        <oleObject progId="PBrush" shapeId="59396" r:id="rId9"/>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CC0D5-6DC6-449F-9FE8-77DE8194A754}">
  <dimension ref="A1:J36"/>
  <sheetViews>
    <sheetView showGridLines="0" topLeftCell="A13" zoomScaleNormal="100" zoomScaleSheetLayoutView="100" workbookViewId="0">
      <selection activeCell="L27" sqref="L27"/>
    </sheetView>
  </sheetViews>
  <sheetFormatPr defaultColWidth="9.1328125" defaultRowHeight="14.25" x14ac:dyDescent="0.45"/>
  <cols>
    <col min="1" max="1" width="3.265625" style="468" customWidth="1"/>
    <col min="2" max="2" width="21" style="11" customWidth="1"/>
    <col min="3" max="3" width="4.265625" style="11" customWidth="1"/>
    <col min="4" max="4" width="10.265625" style="11" customWidth="1"/>
    <col min="5" max="5" width="4.265625" style="11" customWidth="1"/>
    <col min="6" max="6" width="9.73046875" style="11" customWidth="1"/>
    <col min="7" max="7" width="17.73046875" style="11" customWidth="1"/>
    <col min="8" max="8" width="12.73046875" style="11" customWidth="1"/>
    <col min="9" max="16384" width="9.1328125" style="11"/>
  </cols>
  <sheetData>
    <row r="1" spans="1:10" s="17" customFormat="1" ht="30.75" customHeight="1" thickBot="1" x14ac:dyDescent="0.5">
      <c r="A1" s="777" t="s">
        <v>589</v>
      </c>
      <c r="B1" s="777"/>
      <c r="C1" s="777"/>
      <c r="D1" s="777"/>
      <c r="E1" s="777"/>
      <c r="F1" s="777"/>
      <c r="G1" s="777"/>
      <c r="H1" s="777"/>
      <c r="I1" s="777"/>
      <c r="J1" s="777"/>
    </row>
    <row r="2" spans="1:10" s="310" customFormat="1" ht="18.399999999999999" thickTop="1" x14ac:dyDescent="0.55000000000000004">
      <c r="A2" s="95"/>
      <c r="B2" s="9" t="s">
        <v>590</v>
      </c>
      <c r="C2" s="95"/>
      <c r="D2" s="95"/>
      <c r="E2" s="95"/>
      <c r="F2" s="95"/>
      <c r="G2" s="77"/>
      <c r="H2" s="77"/>
      <c r="I2" s="77"/>
      <c r="J2" s="77"/>
    </row>
    <row r="3" spans="1:10" s="23" customFormat="1" ht="15.75" x14ac:dyDescent="0.5">
      <c r="A3" s="22">
        <v>1</v>
      </c>
      <c r="B3" s="23" t="s">
        <v>591</v>
      </c>
    </row>
    <row r="4" spans="1:10" s="23" customFormat="1" ht="15.75" x14ac:dyDescent="0.5">
      <c r="A4" s="22">
        <v>2</v>
      </c>
      <c r="B4" s="26" t="s">
        <v>592</v>
      </c>
    </row>
    <row r="5" spans="1:10" s="23" customFormat="1" ht="15.75" x14ac:dyDescent="0.5">
      <c r="A5" s="22">
        <v>3</v>
      </c>
      <c r="B5" s="23" t="s">
        <v>593</v>
      </c>
    </row>
    <row r="6" spans="1:10" s="23" customFormat="1" ht="15.75" x14ac:dyDescent="0.5">
      <c r="A6" s="22">
        <v>4</v>
      </c>
      <c r="B6" s="23" t="s">
        <v>594</v>
      </c>
    </row>
    <row r="7" spans="1:10" s="23" customFormat="1" ht="15.75" x14ac:dyDescent="0.5">
      <c r="A7" s="22">
        <v>5</v>
      </c>
      <c r="B7" s="23" t="s">
        <v>595</v>
      </c>
    </row>
    <row r="8" spans="1:10" s="23" customFormat="1" ht="6.75" customHeight="1" x14ac:dyDescent="0.5">
      <c r="A8" s="22"/>
    </row>
    <row r="9" spans="1:10" ht="15.75" x14ac:dyDescent="0.5">
      <c r="A9" s="22"/>
    </row>
    <row r="15" spans="1:10" ht="14.65" thickBot="1" x14ac:dyDescent="0.5">
      <c r="A15" s="165"/>
    </row>
    <row r="16" spans="1:10" ht="17.25" x14ac:dyDescent="0.45">
      <c r="A16" s="462"/>
      <c r="B16" s="463" t="s">
        <v>596</v>
      </c>
      <c r="C16" s="464"/>
      <c r="D16" s="179"/>
      <c r="E16" s="464"/>
      <c r="F16" s="465"/>
      <c r="G16" s="466"/>
      <c r="H16" s="467" t="s">
        <v>597</v>
      </c>
    </row>
    <row r="17" spans="1:8" ht="6" customHeight="1" x14ac:dyDescent="0.45">
      <c r="A17" s="462"/>
      <c r="B17" s="659"/>
      <c r="C17" s="660"/>
      <c r="D17" s="660"/>
      <c r="E17" s="660"/>
      <c r="F17" s="660"/>
      <c r="G17" s="660"/>
      <c r="H17" s="661"/>
    </row>
    <row r="18" spans="1:8" x14ac:dyDescent="0.45">
      <c r="B18" s="659" t="s">
        <v>598</v>
      </c>
      <c r="C18" s="660"/>
      <c r="D18" s="662">
        <v>14500</v>
      </c>
      <c r="E18" s="660"/>
      <c r="F18" s="663" t="s">
        <v>598</v>
      </c>
      <c r="G18" s="660"/>
      <c r="H18" s="664">
        <v>2850</v>
      </c>
    </row>
    <row r="19" spans="1:8" x14ac:dyDescent="0.45">
      <c r="B19" s="659" t="s">
        <v>599</v>
      </c>
      <c r="C19" s="660"/>
      <c r="D19" s="665">
        <v>0.05</v>
      </c>
      <c r="E19" s="660"/>
      <c r="F19" s="663" t="s">
        <v>599</v>
      </c>
      <c r="G19" s="660"/>
      <c r="H19" s="666">
        <v>0.105</v>
      </c>
    </row>
    <row r="20" spans="1:8" x14ac:dyDescent="0.45">
      <c r="B20" s="659"/>
      <c r="C20" s="660"/>
      <c r="D20" s="660"/>
      <c r="E20" s="660"/>
      <c r="F20" s="663"/>
      <c r="G20" s="660"/>
      <c r="H20" s="664"/>
    </row>
    <row r="21" spans="1:8" x14ac:dyDescent="0.45">
      <c r="B21" s="659"/>
      <c r="C21" s="660"/>
      <c r="D21" s="660"/>
      <c r="E21" s="660"/>
      <c r="F21" s="663"/>
      <c r="G21" s="660"/>
      <c r="H21" s="664"/>
    </row>
    <row r="22" spans="1:8" x14ac:dyDescent="0.45">
      <c r="B22" s="659" t="s">
        <v>600</v>
      </c>
      <c r="C22" s="660"/>
      <c r="D22" s="667">
        <v>36</v>
      </c>
      <c r="E22" s="668"/>
      <c r="F22" s="663" t="s">
        <v>600</v>
      </c>
      <c r="G22" s="668"/>
      <c r="H22" s="669">
        <v>18</v>
      </c>
    </row>
    <row r="23" spans="1:8" x14ac:dyDescent="0.45">
      <c r="B23" s="659" t="s">
        <v>601</v>
      </c>
      <c r="C23" s="660"/>
      <c r="D23"/>
      <c r="E23" s="668"/>
      <c r="F23" s="663" t="s">
        <v>601</v>
      </c>
      <c r="G23" s="668"/>
      <c r="H23" s="670"/>
    </row>
    <row r="24" spans="1:8" ht="14.65" thickBot="1" x14ac:dyDescent="0.5">
      <c r="B24" s="671" t="s">
        <v>602</v>
      </c>
      <c r="C24" s="672"/>
      <c r="D24" s="673"/>
      <c r="E24" s="674"/>
      <c r="F24" s="675" t="s">
        <v>602</v>
      </c>
      <c r="G24" s="674"/>
      <c r="H24" s="676"/>
    </row>
    <row r="25" spans="1:8" x14ac:dyDescent="0.45">
      <c r="B25" s="828" t="s">
        <v>603</v>
      </c>
      <c r="C25" s="828"/>
      <c r="D25" s="828"/>
      <c r="E25" s="828"/>
      <c r="F25" s="828"/>
      <c r="G25" s="828"/>
      <c r="H25" s="828"/>
    </row>
    <row r="26" spans="1:8" ht="14.65" thickBot="1" x14ac:dyDescent="0.5">
      <c r="B26" s="469"/>
      <c r="C26" s="469"/>
      <c r="D26" s="469"/>
      <c r="E26" s="469"/>
      <c r="F26" s="469"/>
      <c r="G26" s="469"/>
      <c r="H26" s="469"/>
    </row>
    <row r="27" spans="1:8" ht="17.25" x14ac:dyDescent="0.45">
      <c r="B27" s="463" t="s">
        <v>596</v>
      </c>
      <c r="C27" s="464"/>
      <c r="D27" s="179"/>
      <c r="E27" s="464"/>
      <c r="F27" s="465"/>
      <c r="G27" s="466"/>
      <c r="H27" s="467" t="s">
        <v>597</v>
      </c>
    </row>
    <row r="28" spans="1:8" ht="6.75" customHeight="1" x14ac:dyDescent="0.45">
      <c r="B28" s="470"/>
      <c r="C28" s="471"/>
      <c r="D28" s="471"/>
      <c r="E28" s="472"/>
      <c r="F28" s="472"/>
      <c r="G28" s="472"/>
      <c r="H28" s="473"/>
    </row>
    <row r="29" spans="1:8" x14ac:dyDescent="0.45">
      <c r="B29" s="470" t="s">
        <v>598</v>
      </c>
      <c r="C29" s="472"/>
      <c r="D29" s="474">
        <v>14500</v>
      </c>
      <c r="E29" s="472"/>
      <c r="F29" s="472" t="s">
        <v>598</v>
      </c>
      <c r="G29" s="472"/>
      <c r="H29" s="475">
        <v>2850</v>
      </c>
    </row>
    <row r="30" spans="1:8" x14ac:dyDescent="0.45">
      <c r="B30" s="470" t="s">
        <v>599</v>
      </c>
      <c r="C30" s="472"/>
      <c r="D30" s="476">
        <v>0.05</v>
      </c>
      <c r="E30" s="472"/>
      <c r="F30" s="472" t="s">
        <v>599</v>
      </c>
      <c r="G30" s="472"/>
      <c r="H30" s="477">
        <v>0.105</v>
      </c>
    </row>
    <row r="31" spans="1:8" x14ac:dyDescent="0.45">
      <c r="B31" s="470"/>
      <c r="C31" s="472"/>
      <c r="D31" s="263"/>
      <c r="E31" s="472"/>
      <c r="F31" s="472"/>
      <c r="G31" s="472"/>
      <c r="H31" s="475"/>
    </row>
    <row r="32" spans="1:8" x14ac:dyDescent="0.45">
      <c r="B32" s="470"/>
      <c r="C32" s="472"/>
      <c r="D32" s="263"/>
      <c r="E32" s="472"/>
      <c r="F32" s="472"/>
      <c r="G32" s="472"/>
      <c r="H32" s="475"/>
    </row>
    <row r="33" spans="2:8" x14ac:dyDescent="0.45">
      <c r="B33" s="470" t="s">
        <v>600</v>
      </c>
      <c r="C33" s="472"/>
      <c r="D33" s="478">
        <v>36</v>
      </c>
      <c r="E33" s="479"/>
      <c r="F33" s="472" t="s">
        <v>600</v>
      </c>
      <c r="G33" s="479"/>
      <c r="H33" s="480">
        <v>18</v>
      </c>
    </row>
    <row r="34" spans="2:8" x14ac:dyDescent="0.45">
      <c r="B34" s="470" t="s">
        <v>601</v>
      </c>
      <c r="C34" s="472"/>
      <c r="D34" s="481"/>
      <c r="E34" s="479"/>
      <c r="F34" s="472" t="s">
        <v>601</v>
      </c>
      <c r="G34" s="479"/>
      <c r="H34" s="482"/>
    </row>
    <row r="35" spans="2:8" ht="14.65" thickBot="1" x14ac:dyDescent="0.5">
      <c r="B35" s="483" t="s">
        <v>602</v>
      </c>
      <c r="C35" s="484"/>
      <c r="D35" s="485">
        <f>PMT(D30/12,D33,D29,0)</f>
        <v>-434.57800801764944</v>
      </c>
      <c r="E35" s="486"/>
      <c r="F35" s="484" t="s">
        <v>602</v>
      </c>
      <c r="G35" s="486"/>
      <c r="H35" s="487">
        <f>PMT(H30/12,H33,H29,0)</f>
        <v>-171.81953340667448</v>
      </c>
    </row>
    <row r="36" spans="2:8" x14ac:dyDescent="0.45">
      <c r="B36" s="829" t="s">
        <v>604</v>
      </c>
      <c r="C36" s="829"/>
      <c r="D36" s="829"/>
      <c r="E36" s="829"/>
      <c r="F36" s="829"/>
      <c r="G36" s="829"/>
      <c r="H36" s="829"/>
    </row>
  </sheetData>
  <mergeCells count="3">
    <mergeCell ref="A1:J1"/>
    <mergeCell ref="B25:H25"/>
    <mergeCell ref="B36:H36"/>
  </mergeCells>
  <printOptions horizontalCentered="1"/>
  <pageMargins left="0.19685039370078741" right="0.19685039370078741" top="0.98425196850393704" bottom="0.78740157480314965" header="0.51181102362204722" footer="0.51181102362204722"/>
  <pageSetup paperSize="9" scale="92" orientation="portrait" blackAndWhite="1" horizontalDpi="4294967293" verticalDpi="4294967293" r:id="rId1"/>
  <headerFooter scaleWithDoc="0">
    <oddHeader>&amp;C&amp;20Basiscursus Excel&amp;R&amp;G</oddHeader>
    <oddFooter>&amp;L® computraining&amp;R&amp;D</oddFooter>
    <firstHeader>&amp;L&amp;P&amp;C&amp;24Basiscursus Excel 2010</firstHeader>
    <firstFooter>&amp;L® computraining&amp;R&amp;D</firstFooter>
  </headerFooter>
  <drawing r:id="rId2"/>
  <legacyDrawing r:id="rId3"/>
  <legacyDrawingHF r:id="rId4"/>
  <oleObjects>
    <mc:AlternateContent xmlns:mc="http://schemas.openxmlformats.org/markup-compatibility/2006">
      <mc:Choice Requires="x14">
        <oleObject progId="PBrush" shapeId="77825" r:id="rId5">
          <objectPr defaultSize="0" autoPict="0" r:id="rId6">
            <anchor moveWithCells="1" sizeWithCells="1">
              <from>
                <xdr:col>5</xdr:col>
                <xdr:colOff>166688</xdr:colOff>
                <xdr:row>20</xdr:row>
                <xdr:rowOff>90488</xdr:rowOff>
              </from>
              <to>
                <xdr:col>5</xdr:col>
                <xdr:colOff>166688</xdr:colOff>
                <xdr:row>20</xdr:row>
                <xdr:rowOff>90488</xdr:rowOff>
              </to>
            </anchor>
          </objectPr>
        </oleObject>
      </mc:Choice>
      <mc:Fallback>
        <oleObject progId="PBrush" shapeId="77825" r:id="rId5"/>
      </mc:Fallback>
    </mc:AlternateContent>
    <mc:AlternateContent xmlns:mc="http://schemas.openxmlformats.org/markup-compatibility/2006">
      <mc:Choice Requires="x14">
        <oleObject progId="PBrush" shapeId="77826" r:id="rId7">
          <objectPr defaultSize="0" autoPict="0" r:id="rId6">
            <anchor moveWithCells="1" sizeWithCells="1">
              <from>
                <xdr:col>5</xdr:col>
                <xdr:colOff>166688</xdr:colOff>
                <xdr:row>20</xdr:row>
                <xdr:rowOff>90488</xdr:rowOff>
              </from>
              <to>
                <xdr:col>5</xdr:col>
                <xdr:colOff>166688</xdr:colOff>
                <xdr:row>20</xdr:row>
                <xdr:rowOff>90488</xdr:rowOff>
              </to>
            </anchor>
          </objectPr>
        </oleObject>
      </mc:Choice>
      <mc:Fallback>
        <oleObject progId="PBrush" shapeId="77826" r:id="rId7"/>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9"/>
  <sheetViews>
    <sheetView showGridLines="0" zoomScaleNormal="100" zoomScaleSheetLayoutView="100" workbookViewId="0">
      <selection activeCell="H15" sqref="H15"/>
    </sheetView>
  </sheetViews>
  <sheetFormatPr defaultColWidth="9.1328125" defaultRowHeight="14.25" x14ac:dyDescent="0.45"/>
  <cols>
    <col min="1" max="1" width="3" style="312" customWidth="1"/>
    <col min="2" max="8" width="13.73046875" customWidth="1"/>
    <col min="9" max="9" width="4.1328125" customWidth="1"/>
  </cols>
  <sheetData>
    <row r="1" spans="1:8" s="17" customFormat="1" ht="30" customHeight="1" thickBot="1" x14ac:dyDescent="0.5">
      <c r="A1" s="777" t="s">
        <v>605</v>
      </c>
      <c r="B1" s="777"/>
      <c r="C1" s="777"/>
      <c r="D1" s="777"/>
      <c r="E1" s="777"/>
      <c r="F1" s="777"/>
      <c r="G1" s="777"/>
      <c r="H1" s="777"/>
    </row>
    <row r="2" spans="1:8" s="20" customFormat="1" ht="18.399999999999999" thickTop="1" x14ac:dyDescent="0.55000000000000004">
      <c r="A2" s="95"/>
      <c r="B2" s="9" t="s">
        <v>606</v>
      </c>
      <c r="C2" s="95"/>
      <c r="D2" s="95"/>
      <c r="E2" s="95"/>
      <c r="F2" s="95"/>
      <c r="G2" s="77"/>
      <c r="H2" s="77"/>
    </row>
    <row r="3" spans="1:8" s="23" customFormat="1" ht="15.75" x14ac:dyDescent="0.5">
      <c r="A3" s="22"/>
      <c r="B3" s="311" t="s">
        <v>607</v>
      </c>
    </row>
    <row r="4" spans="1:8" s="23" customFormat="1" ht="15.75" x14ac:dyDescent="0.5">
      <c r="A4" s="22">
        <v>1</v>
      </c>
      <c r="B4" s="23" t="s">
        <v>608</v>
      </c>
    </row>
    <row r="5" spans="1:8" s="23" customFormat="1" ht="15.75" x14ac:dyDescent="0.5">
      <c r="A5" s="22">
        <v>2</v>
      </c>
      <c r="B5" s="23" t="s">
        <v>609</v>
      </c>
    </row>
    <row r="6" spans="1:8" s="23" customFormat="1" ht="15.75" x14ac:dyDescent="0.5">
      <c r="A6" s="22">
        <v>3</v>
      </c>
      <c r="B6" s="23" t="s">
        <v>610</v>
      </c>
    </row>
    <row r="7" spans="1:8" s="23" customFormat="1" ht="15.75" x14ac:dyDescent="0.5">
      <c r="A7" s="22">
        <v>4</v>
      </c>
      <c r="B7" s="23" t="s">
        <v>611</v>
      </c>
    </row>
    <row r="8" spans="1:8" s="23" customFormat="1" ht="15.75" x14ac:dyDescent="0.5">
      <c r="A8" s="22">
        <v>5</v>
      </c>
      <c r="B8" s="23" t="s">
        <v>805</v>
      </c>
    </row>
    <row r="9" spans="1:8" s="23" customFormat="1" ht="15.75" x14ac:dyDescent="0.5">
      <c r="A9" s="22">
        <v>6</v>
      </c>
      <c r="B9" s="23" t="s">
        <v>806</v>
      </c>
    </row>
    <row r="10" spans="1:8" s="23" customFormat="1" ht="15.75" x14ac:dyDescent="0.5">
      <c r="A10" s="22">
        <v>7</v>
      </c>
      <c r="B10" s="23" t="s">
        <v>807</v>
      </c>
    </row>
    <row r="11" spans="1:8" ht="21" x14ac:dyDescent="0.65">
      <c r="B11" s="831" t="s">
        <v>612</v>
      </c>
      <c r="C11" s="831"/>
      <c r="D11" s="831"/>
      <c r="E11" s="831"/>
      <c r="F11" s="500"/>
    </row>
    <row r="12" spans="1:8" ht="15.75" x14ac:dyDescent="0.5">
      <c r="B12" s="717" t="s">
        <v>613</v>
      </c>
      <c r="C12" s="718" t="s">
        <v>614</v>
      </c>
      <c r="D12" s="719" t="s">
        <v>104</v>
      </c>
      <c r="E12" s="720" t="s">
        <v>416</v>
      </c>
      <c r="F12" t="s">
        <v>615</v>
      </c>
    </row>
    <row r="13" spans="1:8" x14ac:dyDescent="0.45">
      <c r="B13" s="501" t="s">
        <v>616</v>
      </c>
      <c r="C13" s="590">
        <v>4300</v>
      </c>
      <c r="D13" s="590">
        <v>1550</v>
      </c>
      <c r="E13" s="756">
        <v>2750</v>
      </c>
    </row>
    <row r="14" spans="1:8" ht="21" x14ac:dyDescent="0.65">
      <c r="B14" s="831" t="s">
        <v>617</v>
      </c>
      <c r="C14" s="831"/>
      <c r="D14" s="831"/>
      <c r="E14" s="831"/>
      <c r="F14" s="500"/>
    </row>
    <row r="15" spans="1:8" ht="15.75" x14ac:dyDescent="0.5">
      <c r="B15" s="717" t="s">
        <v>618</v>
      </c>
      <c r="C15" s="718" t="s">
        <v>614</v>
      </c>
      <c r="D15" s="719" t="s">
        <v>104</v>
      </c>
      <c r="E15" s="720" t="s">
        <v>416</v>
      </c>
      <c r="F15" s="502" t="s">
        <v>619</v>
      </c>
    </row>
    <row r="16" spans="1:8" x14ac:dyDescent="0.45">
      <c r="B16" s="503" t="s">
        <v>177</v>
      </c>
      <c r="C16" s="592">
        <v>900</v>
      </c>
      <c r="D16" s="592">
        <v>800</v>
      </c>
      <c r="E16" s="591">
        <f>C16-D16</f>
        <v>100</v>
      </c>
    </row>
    <row r="17" spans="1:8" x14ac:dyDescent="0.45">
      <c r="B17" s="504" t="s">
        <v>178</v>
      </c>
      <c r="C17" s="593">
        <v>1300</v>
      </c>
      <c r="D17" s="593">
        <v>500</v>
      </c>
      <c r="E17" s="591">
        <f>C17-D17</f>
        <v>800</v>
      </c>
    </row>
    <row r="18" spans="1:8" x14ac:dyDescent="0.45">
      <c r="B18" s="505" t="s">
        <v>620</v>
      </c>
      <c r="C18" s="594">
        <v>1100</v>
      </c>
      <c r="D18" s="594">
        <v>250</v>
      </c>
      <c r="E18" s="591">
        <f>C18-D18</f>
        <v>850</v>
      </c>
    </row>
    <row r="19" spans="1:8" ht="15.75" x14ac:dyDescent="0.5">
      <c r="B19" s="506" t="s">
        <v>416</v>
      </c>
      <c r="C19" s="507">
        <f>SUM(C16:C18)</f>
        <v>3300</v>
      </c>
      <c r="D19" s="507">
        <f>SUM(D16:D18)</f>
        <v>1550</v>
      </c>
      <c r="E19" s="507">
        <f>SUM(E16:E18)</f>
        <v>1750</v>
      </c>
    </row>
    <row r="20" spans="1:8" ht="9" customHeight="1" x14ac:dyDescent="0.45"/>
    <row r="21" spans="1:8" ht="16.899999999999999" customHeight="1" x14ac:dyDescent="0.55000000000000004">
      <c r="A21" s="832" t="s">
        <v>621</v>
      </c>
      <c r="B21" s="832"/>
      <c r="C21" s="832"/>
      <c r="D21" s="832"/>
      <c r="E21" s="832"/>
      <c r="F21" s="832"/>
      <c r="G21" s="832"/>
      <c r="H21" s="832"/>
    </row>
    <row r="22" spans="1:8" x14ac:dyDescent="0.45">
      <c r="A22" s="721"/>
      <c r="B22" s="722"/>
      <c r="C22" s="722"/>
      <c r="D22" s="722"/>
      <c r="E22" s="722"/>
      <c r="F22" s="722"/>
      <c r="G22" s="722"/>
      <c r="H22" s="723"/>
    </row>
    <row r="23" spans="1:8" x14ac:dyDescent="0.45">
      <c r="A23" s="508"/>
      <c r="H23" s="509"/>
    </row>
    <row r="24" spans="1:8" x14ac:dyDescent="0.45">
      <c r="A24" s="508"/>
      <c r="H24" s="509"/>
    </row>
    <row r="25" spans="1:8" x14ac:dyDescent="0.45">
      <c r="A25" s="508"/>
      <c r="H25" s="509"/>
    </row>
    <row r="26" spans="1:8" x14ac:dyDescent="0.45">
      <c r="A26" s="508"/>
      <c r="H26" s="509"/>
    </row>
    <row r="27" spans="1:8" x14ac:dyDescent="0.45">
      <c r="A27" s="508"/>
      <c r="H27" s="509"/>
    </row>
    <row r="28" spans="1:8" x14ac:dyDescent="0.45">
      <c r="A28" s="508"/>
      <c r="H28" s="509"/>
    </row>
    <row r="29" spans="1:8" x14ac:dyDescent="0.45">
      <c r="A29" s="508"/>
      <c r="H29" s="509"/>
    </row>
    <row r="30" spans="1:8" x14ac:dyDescent="0.45">
      <c r="A30" s="508"/>
      <c r="H30" s="509"/>
    </row>
    <row r="31" spans="1:8" x14ac:dyDescent="0.45">
      <c r="A31" s="508"/>
      <c r="H31" s="509"/>
    </row>
    <row r="32" spans="1:8" x14ac:dyDescent="0.45">
      <c r="A32" s="508"/>
      <c r="H32" s="509"/>
    </row>
    <row r="33" spans="1:8" x14ac:dyDescent="0.45">
      <c r="A33" s="508"/>
      <c r="H33" s="509"/>
    </row>
    <row r="34" spans="1:8" ht="18" x14ac:dyDescent="0.55000000000000004">
      <c r="A34" s="510"/>
      <c r="B34" s="511"/>
      <c r="C34" s="511"/>
      <c r="D34" s="833" t="s">
        <v>622</v>
      </c>
      <c r="E34" s="833"/>
      <c r="F34" s="833"/>
      <c r="G34" s="511"/>
      <c r="H34" s="512"/>
    </row>
    <row r="35" spans="1:8" x14ac:dyDescent="0.45">
      <c r="B35" s="830" t="s">
        <v>623</v>
      </c>
      <c r="C35" s="830"/>
      <c r="D35" s="830"/>
      <c r="F35" s="834" t="s">
        <v>624</v>
      </c>
      <c r="G35" s="834"/>
    </row>
    <row r="36" spans="1:8" x14ac:dyDescent="0.45">
      <c r="F36" s="11"/>
      <c r="G36" s="11"/>
    </row>
    <row r="49" spans="3:7" x14ac:dyDescent="0.45">
      <c r="C49" s="830" t="s">
        <v>625</v>
      </c>
      <c r="D49" s="830"/>
      <c r="E49" s="830"/>
      <c r="F49" s="830"/>
      <c r="G49" s="830"/>
    </row>
  </sheetData>
  <mergeCells count="8">
    <mergeCell ref="C49:G49"/>
    <mergeCell ref="A1:H1"/>
    <mergeCell ref="B11:E11"/>
    <mergeCell ref="B14:E14"/>
    <mergeCell ref="A21:H21"/>
    <mergeCell ref="D34:F34"/>
    <mergeCell ref="B35:D35"/>
    <mergeCell ref="F35:G35"/>
  </mergeCells>
  <printOptions horizontalCentered="1"/>
  <pageMargins left="0.19685039370078741" right="0.19685039370078741" top="0.98425196850393704" bottom="0.78740157480314965" header="0.51181102362204722" footer="0.51181102362204722"/>
  <pageSetup paperSize="9" scale="93"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rowBreaks count="1" manualBreakCount="1">
    <brk id="49" max="7" man="1"/>
  </rowBreaks>
  <drawing r:id="rId2"/>
  <legacyDrawing r:id="rId3"/>
  <legacyDrawingHF r:id="rId4"/>
  <oleObjects>
    <mc:AlternateContent xmlns:mc="http://schemas.openxmlformats.org/markup-compatibility/2006">
      <mc:Choice Requires="x14">
        <oleObject progId="PBrush" shapeId="60417" r:id="rId5">
          <objectPr defaultSize="0" autoPict="0" r:id="rId6">
            <anchor moveWithCells="1" sizeWithCells="1">
              <from>
                <xdr:col>3</xdr:col>
                <xdr:colOff>138113</xdr:colOff>
                <xdr:row>0</xdr:row>
                <xdr:rowOff>138113</xdr:rowOff>
              </from>
              <to>
                <xdr:col>3</xdr:col>
                <xdr:colOff>138113</xdr:colOff>
                <xdr:row>0</xdr:row>
                <xdr:rowOff>138113</xdr:rowOff>
              </to>
            </anchor>
          </objectPr>
        </oleObject>
      </mc:Choice>
      <mc:Fallback>
        <oleObject progId="PBrush" shapeId="60417" r:id="rId5"/>
      </mc:Fallback>
    </mc:AlternateContent>
    <mc:AlternateContent xmlns:mc="http://schemas.openxmlformats.org/markup-compatibility/2006">
      <mc:Choice Requires="x14">
        <oleObject progId="PBrush" shapeId="60418" r:id="rId7">
          <objectPr defaultSize="0" autoPict="0" r:id="rId6">
            <anchor moveWithCells="1" sizeWithCells="1">
              <from>
                <xdr:col>3</xdr:col>
                <xdr:colOff>138113</xdr:colOff>
                <xdr:row>0</xdr:row>
                <xdr:rowOff>138113</xdr:rowOff>
              </from>
              <to>
                <xdr:col>3</xdr:col>
                <xdr:colOff>138113</xdr:colOff>
                <xdr:row>0</xdr:row>
                <xdr:rowOff>138113</xdr:rowOff>
              </to>
            </anchor>
          </objectPr>
        </oleObject>
      </mc:Choice>
      <mc:Fallback>
        <oleObject progId="PBrush" shapeId="60418" r:id="rId7"/>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32"/>
  <sheetViews>
    <sheetView showGridLines="0" zoomScaleNormal="100" zoomScaleSheetLayoutView="80" workbookViewId="0">
      <selection activeCell="G11" sqref="G11"/>
    </sheetView>
  </sheetViews>
  <sheetFormatPr defaultColWidth="9.1328125" defaultRowHeight="11.65" x14ac:dyDescent="0.45"/>
  <cols>
    <col min="1" max="1" width="18.1328125" style="522" customWidth="1"/>
    <col min="2" max="2" width="14" style="522" customWidth="1"/>
    <col min="3" max="3" width="18.265625" style="522" customWidth="1"/>
    <col min="4" max="4" width="13.73046875" style="522" customWidth="1"/>
    <col min="5" max="5" width="18.1328125" style="522" customWidth="1"/>
    <col min="6" max="6" width="7.73046875" style="522" customWidth="1"/>
    <col min="7" max="7" width="7.3984375" style="522" customWidth="1"/>
    <col min="8" max="8" width="18" style="522" customWidth="1"/>
    <col min="9" max="16384" width="9.1328125" style="522"/>
  </cols>
  <sheetData>
    <row r="1" spans="1:10" s="17" customFormat="1" ht="30.75" customHeight="1" thickBot="1" x14ac:dyDescent="0.5">
      <c r="A1" s="835" t="s">
        <v>626</v>
      </c>
      <c r="B1" s="835"/>
      <c r="C1" s="835"/>
      <c r="D1" s="835"/>
      <c r="E1" s="835"/>
      <c r="F1" s="835"/>
      <c r="G1" s="835"/>
    </row>
    <row r="2" spans="1:10" s="516" customFormat="1" ht="18.399999999999999" thickTop="1" x14ac:dyDescent="0.55000000000000004">
      <c r="A2" s="513" t="s">
        <v>627</v>
      </c>
      <c r="B2" s="514"/>
      <c r="C2" s="514"/>
      <c r="D2" s="514"/>
      <c r="E2" s="514"/>
      <c r="F2" s="514"/>
      <c r="G2" s="515"/>
    </row>
    <row r="3" spans="1:10" customFormat="1" ht="27.75" customHeight="1" x14ac:dyDescent="1.05">
      <c r="A3" s="836" t="s">
        <v>628</v>
      </c>
      <c r="B3" s="836"/>
      <c r="C3" s="836"/>
      <c r="D3" s="836"/>
      <c r="E3" s="836"/>
      <c r="F3" s="836"/>
      <c r="G3" s="836"/>
      <c r="H3" s="517"/>
    </row>
    <row r="4" spans="1:10" s="520" customFormat="1" ht="25.5" x14ac:dyDescent="0.75">
      <c r="A4" s="518" t="s">
        <v>629</v>
      </c>
      <c r="B4" s="519"/>
      <c r="C4" s="518" t="s">
        <v>630</v>
      </c>
      <c r="D4" s="519"/>
      <c r="E4" s="518" t="s">
        <v>631</v>
      </c>
      <c r="F4" s="519"/>
      <c r="G4" s="519"/>
      <c r="H4" s="519"/>
      <c r="J4" s="521"/>
    </row>
    <row r="5" spans="1:10" ht="35.25" thickBot="1" x14ac:dyDescent="0.5">
      <c r="A5" s="724" t="s">
        <v>632</v>
      </c>
      <c r="C5" s="725" t="s">
        <v>633</v>
      </c>
      <c r="E5" s="726" t="s">
        <v>634</v>
      </c>
    </row>
    <row r="6" spans="1:10" ht="12" thickBot="1" x14ac:dyDescent="0.5">
      <c r="A6" s="523">
        <v>8</v>
      </c>
      <c r="C6" s="524" t="s">
        <v>635</v>
      </c>
      <c r="E6" s="525" t="s">
        <v>500</v>
      </c>
    </row>
    <row r="7" spans="1:10" ht="14.25" x14ac:dyDescent="0.45">
      <c r="A7" s="526"/>
    </row>
    <row r="8" spans="1:10" ht="15.75" x14ac:dyDescent="0.45">
      <c r="A8" s="527" t="s">
        <v>636</v>
      </c>
      <c r="B8" s="528"/>
      <c r="C8" s="528"/>
      <c r="D8" s="528"/>
      <c r="E8" s="528"/>
      <c r="F8" s="528"/>
      <c r="G8" s="528"/>
      <c r="H8" s="528"/>
      <c r="I8" s="522" t="s">
        <v>637</v>
      </c>
    </row>
    <row r="9" spans="1:10" ht="15.75" x14ac:dyDescent="0.45">
      <c r="A9" s="528" t="s">
        <v>638</v>
      </c>
      <c r="B9" s="528"/>
      <c r="C9" s="528"/>
      <c r="D9" s="528"/>
      <c r="E9" s="528"/>
      <c r="F9" s="528"/>
      <c r="G9" s="528"/>
      <c r="H9" s="528"/>
      <c r="I9" s="522" t="s">
        <v>639</v>
      </c>
    </row>
    <row r="10" spans="1:10" ht="15.75" x14ac:dyDescent="0.45">
      <c r="A10" s="527"/>
      <c r="B10" s="528"/>
      <c r="C10" s="528"/>
      <c r="D10" s="528"/>
      <c r="E10" s="528"/>
      <c r="F10" s="528"/>
      <c r="G10" s="528"/>
      <c r="H10" s="528"/>
      <c r="I10" s="522" t="s">
        <v>640</v>
      </c>
    </row>
    <row r="11" spans="1:10" s="529" customFormat="1" ht="15.75" x14ac:dyDescent="0.45">
      <c r="A11" s="529" t="s">
        <v>641</v>
      </c>
      <c r="I11" s="530" t="s">
        <v>642</v>
      </c>
    </row>
    <row r="12" spans="1:10" ht="15.75" x14ac:dyDescent="0.45">
      <c r="A12" s="528" t="s">
        <v>643</v>
      </c>
      <c r="B12" s="528"/>
      <c r="C12" s="528"/>
      <c r="D12" s="528"/>
      <c r="E12" s="528"/>
      <c r="F12" s="528"/>
      <c r="G12" s="528"/>
      <c r="H12" s="528"/>
      <c r="I12" s="522" t="s">
        <v>644</v>
      </c>
    </row>
    <row r="13" spans="1:10" ht="15.75" x14ac:dyDescent="0.45">
      <c r="A13" s="528" t="s">
        <v>645</v>
      </c>
      <c r="B13" s="528"/>
      <c r="C13" s="528"/>
      <c r="D13" s="528"/>
      <c r="E13" s="528"/>
      <c r="F13" s="528"/>
      <c r="G13" s="528"/>
      <c r="H13" s="528"/>
      <c r="I13" s="522" t="s">
        <v>646</v>
      </c>
    </row>
    <row r="14" spans="1:10" ht="15.75" x14ac:dyDescent="0.45">
      <c r="A14" s="528" t="s">
        <v>647</v>
      </c>
      <c r="B14" s="528"/>
      <c r="C14" s="528"/>
      <c r="D14" s="528"/>
      <c r="E14" s="528"/>
      <c r="F14" s="528"/>
      <c r="G14" s="528"/>
      <c r="H14" s="528"/>
      <c r="I14" s="522" t="s">
        <v>648</v>
      </c>
    </row>
    <row r="15" spans="1:10" ht="15.75" x14ac:dyDescent="0.45">
      <c r="A15" s="528" t="s">
        <v>649</v>
      </c>
      <c r="B15" s="528"/>
      <c r="C15" s="528"/>
      <c r="D15" s="528"/>
      <c r="E15" s="528"/>
      <c r="F15" s="528"/>
      <c r="G15" s="528"/>
      <c r="H15" s="528"/>
      <c r="I15" s="522" t="s">
        <v>650</v>
      </c>
    </row>
    <row r="16" spans="1:10" ht="15.75" x14ac:dyDescent="0.45">
      <c r="A16" s="528" t="s">
        <v>651</v>
      </c>
      <c r="B16" s="528"/>
      <c r="C16" s="528"/>
      <c r="D16" s="528"/>
      <c r="E16" s="528"/>
      <c r="F16" s="528"/>
      <c r="G16" s="528"/>
      <c r="H16" s="528"/>
      <c r="I16" s="522" t="s">
        <v>652</v>
      </c>
    </row>
    <row r="17" spans="1:10" ht="15.75" x14ac:dyDescent="0.45">
      <c r="A17" s="528" t="s">
        <v>653</v>
      </c>
      <c r="B17" s="528"/>
      <c r="C17" s="528"/>
      <c r="D17" s="528"/>
      <c r="E17" s="528"/>
      <c r="F17" s="528"/>
      <c r="G17" s="528"/>
      <c r="H17" s="528"/>
    </row>
    <row r="18" spans="1:10" ht="15.75" x14ac:dyDescent="0.45">
      <c r="A18" s="528"/>
      <c r="B18" s="528"/>
      <c r="C18" s="528"/>
      <c r="D18" s="528"/>
      <c r="E18" s="528"/>
      <c r="F18" s="528"/>
      <c r="G18" s="528"/>
      <c r="H18" s="528"/>
    </row>
    <row r="19" spans="1:10" s="529" customFormat="1" ht="15.75" x14ac:dyDescent="0.45">
      <c r="A19" s="529" t="s">
        <v>654</v>
      </c>
    </row>
    <row r="20" spans="1:10" s="528" customFormat="1" ht="15.75" x14ac:dyDescent="0.45">
      <c r="A20" s="528" t="s">
        <v>655</v>
      </c>
    </row>
    <row r="21" spans="1:10" s="528" customFormat="1" ht="15.75" x14ac:dyDescent="0.45">
      <c r="A21" s="531" t="s">
        <v>656</v>
      </c>
    </row>
    <row r="22" spans="1:10" s="528" customFormat="1" ht="15.75" x14ac:dyDescent="0.45">
      <c r="A22" s="531"/>
    </row>
    <row r="23" spans="1:10" s="528" customFormat="1" ht="15.75" x14ac:dyDescent="0.45">
      <c r="A23" s="529" t="s">
        <v>657</v>
      </c>
    </row>
    <row r="24" spans="1:10" s="528" customFormat="1" ht="15.75" x14ac:dyDescent="0.45">
      <c r="A24" s="528" t="s">
        <v>655</v>
      </c>
    </row>
    <row r="25" spans="1:10" s="526" customFormat="1" ht="15.4" customHeight="1" x14ac:dyDescent="0.45">
      <c r="A25" s="528" t="s">
        <v>658</v>
      </c>
      <c r="B25" s="528"/>
      <c r="C25" s="528"/>
      <c r="D25" s="528"/>
      <c r="E25" s="528"/>
      <c r="F25" s="528"/>
      <c r="G25" s="528"/>
      <c r="H25" s="528"/>
    </row>
    <row r="26" spans="1:10" s="526" customFormat="1" ht="15.4" customHeight="1" x14ac:dyDescent="0.45">
      <c r="A26" s="837" t="s">
        <v>51</v>
      </c>
      <c r="B26" s="837"/>
      <c r="C26" s="837"/>
      <c r="D26" s="837"/>
      <c r="E26" s="837"/>
      <c r="F26" s="837"/>
      <c r="G26" s="837"/>
      <c r="H26" s="528"/>
    </row>
    <row r="27" spans="1:10" s="520" customFormat="1" ht="25.5" x14ac:dyDescent="0.75">
      <c r="A27" s="518" t="s">
        <v>629</v>
      </c>
      <c r="B27" s="519"/>
      <c r="C27" s="518" t="s">
        <v>630</v>
      </c>
      <c r="D27" s="519"/>
      <c r="E27" s="518" t="s">
        <v>631</v>
      </c>
      <c r="F27" s="519"/>
      <c r="G27" s="519"/>
      <c r="I27" s="521"/>
      <c r="J27" s="521"/>
    </row>
    <row r="28" spans="1:10" s="530" customFormat="1" ht="12" thickBot="1" x14ac:dyDescent="0.5">
      <c r="A28" s="727" t="s">
        <v>659</v>
      </c>
      <c r="C28" s="728" t="s">
        <v>660</v>
      </c>
      <c r="E28" s="729" t="s">
        <v>661</v>
      </c>
    </row>
    <row r="29" spans="1:10" ht="12" thickBot="1" x14ac:dyDescent="0.5">
      <c r="A29" s="523"/>
      <c r="C29" s="524"/>
      <c r="E29" s="525"/>
    </row>
    <row r="32" spans="1:10" ht="14.25" x14ac:dyDescent="0.45">
      <c r="A32" s="526"/>
    </row>
  </sheetData>
  <dataConsolidate/>
  <mergeCells count="3">
    <mergeCell ref="A1:G1"/>
    <mergeCell ref="A3:G3"/>
    <mergeCell ref="A26:G26"/>
  </mergeCells>
  <dataValidations count="3">
    <dataValidation type="list" allowBlank="1" showInputMessage="1" showErrorMessage="1" error="Sorry, dit staat niet op de kaart" prompt="Kies hier uw menu" sqref="C6" xr:uid="{00000000-0002-0000-1300-000000000000}">
      <formula1>$I$8:$I$16</formula1>
    </dataValidation>
    <dataValidation type="list" allowBlank="1" showInputMessage="1" showErrorMessage="1" errorTitle="Onjuiste afdeling!" error="U mag alleen een afdeling uit de lijst kiezen! en wel deze:Inkoop;Verkoop;Magazijn;Onderhoud;Administratie" promptTitle="Bestaande afdelingen" prompt="Hier mag alleen een afdeling uit de lijst worden gebruikt." sqref="E6" xr:uid="{00000000-0002-0000-1300-000001000000}">
      <formula1>"Inkoop,Verkoop,Magazijn,Onderhoud,Administratie,zelf typen"</formula1>
    </dataValidation>
    <dataValidation type="whole" allowBlank="1" showInputMessage="1" showErrorMessage="1" error="Alleen getallen onder de 10" prompt="Geef hier uw beoordeling" sqref="A6" xr:uid="{00000000-0002-0000-1300-000002000000}">
      <formula1>1</formula1>
      <formula2>10</formula2>
    </dataValidation>
  </dataValidations>
  <printOptions horizontalCentered="1"/>
  <pageMargins left="0.74803149606299213" right="0.74803149606299213" top="0.98425196850393704" bottom="0.78740157480314965" header="0.51181102362204722" footer="0.51181102362204722"/>
  <pageSetup paperSize="9" scale="83" orientation="portrait" r:id="rId1"/>
  <headerFooter alignWithMargins="0">
    <oddHeader>&amp;C&amp;20Basis cursus gecombineerd met gevorderd</oddHeader>
    <oddFooter>&amp;L® computraining&amp;R&amp;D</oddFooter>
  </headerFooter>
  <colBreaks count="1" manualBreakCount="1">
    <brk id="7" max="50"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1"/>
  <sheetViews>
    <sheetView showGridLines="0" zoomScaleNormal="100" zoomScaleSheetLayoutView="80" workbookViewId="0">
      <selection activeCell="F12" sqref="F12"/>
    </sheetView>
  </sheetViews>
  <sheetFormatPr defaultColWidth="8.73046875" defaultRowHeight="14.25" x14ac:dyDescent="0.45"/>
  <cols>
    <col min="1" max="1" width="17" customWidth="1"/>
    <col min="2" max="3" width="13.73046875" customWidth="1"/>
    <col min="4" max="4" width="5.1328125" customWidth="1"/>
    <col min="5" max="5" width="16.3984375" customWidth="1"/>
    <col min="6" max="6" width="14.1328125" customWidth="1"/>
    <col min="7" max="7" width="16.73046875" customWidth="1"/>
    <col min="8" max="8" width="4.73046875" customWidth="1"/>
  </cols>
  <sheetData>
    <row r="1" spans="1:8" s="532" customFormat="1" ht="30" customHeight="1" thickBot="1" x14ac:dyDescent="0.5">
      <c r="A1" s="838" t="s">
        <v>662</v>
      </c>
      <c r="B1" s="838"/>
      <c r="C1" s="838"/>
      <c r="D1" s="838"/>
      <c r="E1" s="838"/>
      <c r="F1" s="838"/>
      <c r="G1" s="838"/>
      <c r="H1" s="838"/>
    </row>
    <row r="2" spans="1:8" s="535" customFormat="1" ht="21.4" thickTop="1" x14ac:dyDescent="0.45">
      <c r="A2" s="533" t="s">
        <v>663</v>
      </c>
      <c r="B2" s="534"/>
      <c r="C2" s="534"/>
      <c r="D2" s="534"/>
      <c r="E2" s="534"/>
      <c r="F2" s="534"/>
      <c r="G2" s="534"/>
      <c r="H2" s="534"/>
    </row>
    <row r="3" spans="1:8" s="535" customFormat="1" ht="15" customHeight="1" x14ac:dyDescent="0.5">
      <c r="A3" s="536" t="s">
        <v>809</v>
      </c>
      <c r="G3"/>
      <c r="H3"/>
    </row>
    <row r="4" spans="1:8" s="535" customFormat="1" ht="15" customHeight="1" x14ac:dyDescent="0.45">
      <c r="A4" s="595" t="s">
        <v>664</v>
      </c>
      <c r="B4" s="537"/>
      <c r="C4" s="537"/>
      <c r="G4"/>
      <c r="H4"/>
    </row>
    <row r="5" spans="1:8" s="535" customFormat="1" ht="15" customHeight="1" x14ac:dyDescent="0.5">
      <c r="A5" s="588" t="s">
        <v>665</v>
      </c>
      <c r="B5" s="537"/>
      <c r="C5" s="537"/>
      <c r="G5"/>
      <c r="H5"/>
    </row>
    <row r="6" spans="1:8" s="535" customFormat="1" ht="15" customHeight="1" x14ac:dyDescent="0.5">
      <c r="A6" s="538" t="s">
        <v>666</v>
      </c>
      <c r="B6" s="537"/>
      <c r="C6" s="537"/>
      <c r="G6"/>
      <c r="H6"/>
    </row>
    <row r="7" spans="1:8" s="535" customFormat="1" ht="15" customHeight="1" x14ac:dyDescent="0.5">
      <c r="A7" s="588" t="s">
        <v>667</v>
      </c>
      <c r="B7" s="537"/>
      <c r="C7" s="537"/>
      <c r="G7"/>
      <c r="H7"/>
    </row>
    <row r="8" spans="1:8" s="535" customFormat="1" ht="15" customHeight="1" x14ac:dyDescent="0.5">
      <c r="A8" s="588" t="s">
        <v>668</v>
      </c>
      <c r="G8"/>
      <c r="H8"/>
    </row>
    <row r="9" spans="1:8" s="535" customFormat="1" ht="15" customHeight="1" x14ac:dyDescent="0.5">
      <c r="A9" s="588"/>
      <c r="G9"/>
      <c r="H9"/>
    </row>
    <row r="10" spans="1:8" s="535" customFormat="1" ht="21" x14ac:dyDescent="0.45">
      <c r="B10" s="539" t="s">
        <v>808</v>
      </c>
      <c r="C10" s="539"/>
      <c r="D10" s="540"/>
      <c r="E10"/>
      <c r="F10" s="539" t="s">
        <v>51</v>
      </c>
      <c r="G10" s="541"/>
    </row>
    <row r="11" spans="1:8" s="543" customFormat="1" ht="21" x14ac:dyDescent="0.45">
      <c r="A11" s="542" t="s">
        <v>669</v>
      </c>
      <c r="B11" s="730" t="s">
        <v>670</v>
      </c>
      <c r="C11"/>
      <c r="E11" s="542" t="s">
        <v>669</v>
      </c>
      <c r="F11" s="755" t="s">
        <v>670</v>
      </c>
    </row>
    <row r="12" spans="1:8" s="543" customFormat="1" ht="15" x14ac:dyDescent="0.45">
      <c r="A12" s="731" t="s">
        <v>671</v>
      </c>
      <c r="B12" s="732">
        <f>SUBTOTAL(9,B21:B30)</f>
        <v>724</v>
      </c>
      <c r="C12"/>
      <c r="E12" s="733" t="s">
        <v>671</v>
      </c>
      <c r="F12" s="733"/>
    </row>
    <row r="13" spans="1:8" x14ac:dyDescent="0.45">
      <c r="A13" s="731" t="s">
        <v>672</v>
      </c>
      <c r="B13" s="732">
        <f>SUBTOTAL(2,B21:B30)</f>
        <v>10</v>
      </c>
      <c r="E13" s="733" t="s">
        <v>672</v>
      </c>
      <c r="F13" s="733"/>
    </row>
    <row r="14" spans="1:8" x14ac:dyDescent="0.45">
      <c r="A14" s="731" t="s">
        <v>673</v>
      </c>
      <c r="B14" s="732">
        <f>SUBTOTAL(4,B21:B30)</f>
        <v>105</v>
      </c>
      <c r="E14" s="733" t="s">
        <v>673</v>
      </c>
      <c r="F14" s="733"/>
    </row>
    <row r="15" spans="1:8" x14ac:dyDescent="0.45">
      <c r="A15" s="731" t="s">
        <v>674</v>
      </c>
      <c r="B15" s="732">
        <f>SUBTOTAL(5,B21:B30)</f>
        <v>56</v>
      </c>
      <c r="E15" s="733" t="s">
        <v>674</v>
      </c>
      <c r="F15" s="733"/>
    </row>
    <row r="16" spans="1:8" x14ac:dyDescent="0.45">
      <c r="A16" s="731" t="s">
        <v>675</v>
      </c>
      <c r="B16" s="732">
        <f>SUBTOTAL(1,B21:B30)</f>
        <v>72.400000000000006</v>
      </c>
      <c r="E16" s="733" t="s">
        <v>675</v>
      </c>
      <c r="F16" s="733"/>
    </row>
    <row r="18" spans="1:7" ht="21" x14ac:dyDescent="0.45">
      <c r="A18" s="839" t="s">
        <v>676</v>
      </c>
      <c r="B18" s="839"/>
      <c r="C18" s="839"/>
      <c r="D18" s="839"/>
      <c r="E18" s="839"/>
      <c r="F18" s="839"/>
      <c r="G18" s="839"/>
    </row>
    <row r="19" spans="1:7" x14ac:dyDescent="0.45">
      <c r="A19" t="s">
        <v>677</v>
      </c>
    </row>
    <row r="20" spans="1:7" x14ac:dyDescent="0.45">
      <c r="A20" t="s">
        <v>678</v>
      </c>
      <c r="B20" t="s">
        <v>670</v>
      </c>
    </row>
    <row r="21" spans="1:7" x14ac:dyDescent="0.45">
      <c r="A21" t="s">
        <v>679</v>
      </c>
      <c r="B21">
        <v>80</v>
      </c>
    </row>
    <row r="22" spans="1:7" x14ac:dyDescent="0.45">
      <c r="A22" t="s">
        <v>680</v>
      </c>
      <c r="B22">
        <v>68</v>
      </c>
    </row>
    <row r="23" spans="1:7" x14ac:dyDescent="0.45">
      <c r="A23" t="s">
        <v>680</v>
      </c>
      <c r="B23">
        <v>70</v>
      </c>
    </row>
    <row r="24" spans="1:7" x14ac:dyDescent="0.45">
      <c r="A24" t="s">
        <v>680</v>
      </c>
      <c r="B24">
        <v>105</v>
      </c>
    </row>
    <row r="25" spans="1:7" x14ac:dyDescent="0.45">
      <c r="A25" t="s">
        <v>680</v>
      </c>
      <c r="B25">
        <v>90</v>
      </c>
    </row>
    <row r="26" spans="1:7" x14ac:dyDescent="0.45">
      <c r="A26" t="s">
        <v>680</v>
      </c>
      <c r="B26">
        <v>73</v>
      </c>
    </row>
    <row r="27" spans="1:7" x14ac:dyDescent="0.45">
      <c r="A27" t="s">
        <v>681</v>
      </c>
      <c r="B27">
        <v>56</v>
      </c>
    </row>
    <row r="28" spans="1:7" x14ac:dyDescent="0.45">
      <c r="A28" t="s">
        <v>681</v>
      </c>
      <c r="B28">
        <v>58</v>
      </c>
    </row>
    <row r="29" spans="1:7" x14ac:dyDescent="0.45">
      <c r="A29" t="s">
        <v>681</v>
      </c>
      <c r="B29">
        <v>63</v>
      </c>
    </row>
    <row r="30" spans="1:7" x14ac:dyDescent="0.45">
      <c r="A30" t="s">
        <v>681</v>
      </c>
      <c r="B30">
        <v>61</v>
      </c>
    </row>
    <row r="31" spans="1:7" x14ac:dyDescent="0.45">
      <c r="A31" s="734" t="s">
        <v>466</v>
      </c>
      <c r="B31" s="735">
        <f>COUNT(Tabel14[Gewicht])</f>
        <v>10</v>
      </c>
    </row>
  </sheetData>
  <mergeCells count="2">
    <mergeCell ref="A1:H1"/>
    <mergeCell ref="A18:G18"/>
  </mergeCells>
  <printOptions horizontalCentered="1"/>
  <pageMargins left="0.31496062992125984" right="0.31496062992125984" top="1.1417322834645669" bottom="0.74803149606299213" header="0.70866141732283472" footer="0.70866141732283472"/>
  <pageSetup paperSize="9" scale="88" orientation="portrait" r:id="rId1"/>
  <headerFooter>
    <oddHeader>&amp;C&amp;20Basis cursus gecombineerd met gevorderd</oddHeader>
    <oddFooter>&amp;L® computraining&amp;R&amp;D</oddFooter>
  </headerFooter>
  <drawing r:id="rId2"/>
  <tableParts count="1">
    <tablePart r:id="rId3"/>
  </tablePar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48"/>
  <sheetViews>
    <sheetView showGridLines="0" zoomScaleNormal="100" zoomScaleSheetLayoutView="100" workbookViewId="0">
      <selection activeCell="C14" sqref="C14"/>
    </sheetView>
  </sheetViews>
  <sheetFormatPr defaultColWidth="9.1328125" defaultRowHeight="14.25" outlineLevelRow="1" x14ac:dyDescent="0.45"/>
  <cols>
    <col min="1" max="1" width="3.3984375" style="93" customWidth="1"/>
    <col min="2" max="2" width="42.3984375" customWidth="1"/>
    <col min="3" max="3" width="8.73046875" customWidth="1"/>
    <col min="4" max="4" width="28.3984375" customWidth="1"/>
    <col min="5" max="5" width="12.3984375" hidden="1" customWidth="1"/>
    <col min="6" max="6" width="9.73046875" customWidth="1"/>
    <col min="7" max="7" width="8.73046875" customWidth="1"/>
    <col min="8" max="8" width="9.1328125" customWidth="1"/>
  </cols>
  <sheetData>
    <row r="1" spans="1:8" s="17" customFormat="1" ht="30" customHeight="1" thickBot="1" x14ac:dyDescent="0.5">
      <c r="A1" s="777" t="s">
        <v>682</v>
      </c>
      <c r="B1" s="777"/>
      <c r="C1" s="777"/>
      <c r="D1" s="777"/>
      <c r="E1" s="777"/>
      <c r="F1" s="777"/>
      <c r="G1" s="777"/>
      <c r="H1" s="777"/>
    </row>
    <row r="2" spans="1:8" s="20" customFormat="1" ht="18.399999999999999" thickTop="1" x14ac:dyDescent="0.55000000000000004">
      <c r="A2" s="9" t="s">
        <v>683</v>
      </c>
      <c r="B2" s="95"/>
      <c r="C2" s="95"/>
      <c r="D2" s="95"/>
      <c r="E2" s="95"/>
      <c r="F2" s="95"/>
      <c r="G2" s="77"/>
      <c r="H2" s="77"/>
    </row>
    <row r="3" spans="1:8" s="23" customFormat="1" ht="15.75" x14ac:dyDescent="0.5">
      <c r="A3" s="679" t="s">
        <v>684</v>
      </c>
      <c r="B3" s="677"/>
      <c r="C3" s="99"/>
      <c r="D3" s="99"/>
      <c r="E3" s="545"/>
      <c r="H3" s="99"/>
    </row>
    <row r="4" spans="1:8" s="11" customFormat="1" ht="15.75" x14ac:dyDescent="0.5">
      <c r="A4" s="680">
        <v>1</v>
      </c>
      <c r="B4" s="677" t="s">
        <v>685</v>
      </c>
      <c r="D4" s="186"/>
      <c r="E4" s="186"/>
      <c r="F4" s="546"/>
      <c r="H4" s="186"/>
    </row>
    <row r="5" spans="1:8" s="11" customFormat="1" ht="15.75" x14ac:dyDescent="0.5">
      <c r="A5" s="680"/>
      <c r="B5" s="677" t="s">
        <v>686</v>
      </c>
      <c r="D5" s="186"/>
      <c r="E5" s="186"/>
      <c r="F5" s="546"/>
      <c r="H5" s="186"/>
    </row>
    <row r="6" spans="1:8" s="11" customFormat="1" ht="15.75" x14ac:dyDescent="0.5">
      <c r="A6" s="680">
        <v>2</v>
      </c>
      <c r="B6" s="677" t="s">
        <v>687</v>
      </c>
      <c r="C6" s="186"/>
      <c r="D6" s="186"/>
      <c r="E6" s="186"/>
      <c r="F6" s="546"/>
      <c r="H6" s="186"/>
    </row>
    <row r="7" spans="1:8" s="11" customFormat="1" ht="15.75" x14ac:dyDescent="0.5">
      <c r="A7" s="681"/>
      <c r="B7" s="678" t="s">
        <v>688</v>
      </c>
      <c r="C7" s="186"/>
      <c r="D7" s="186"/>
      <c r="E7" s="186"/>
      <c r="F7" s="546"/>
      <c r="H7" s="186"/>
    </row>
    <row r="8" spans="1:8" s="11" customFormat="1" ht="15.75" x14ac:dyDescent="0.5">
      <c r="A8" s="681">
        <v>3</v>
      </c>
      <c r="B8" s="678" t="s">
        <v>689</v>
      </c>
      <c r="C8" s="186"/>
      <c r="D8" s="186"/>
      <c r="E8" s="186"/>
      <c r="F8" s="546"/>
      <c r="H8" s="186"/>
    </row>
    <row r="9" spans="1:8" s="11" customFormat="1" ht="15.75" x14ac:dyDescent="0.5">
      <c r="A9" s="681"/>
      <c r="B9" s="678" t="s">
        <v>690</v>
      </c>
      <c r="C9" s="547"/>
      <c r="E9" s="186"/>
    </row>
    <row r="10" spans="1:8" s="11" customFormat="1" ht="15.75" x14ac:dyDescent="0.5">
      <c r="A10" s="681">
        <v>4</v>
      </c>
      <c r="B10" s="678" t="s">
        <v>691</v>
      </c>
      <c r="C10" s="547"/>
      <c r="E10" s="186"/>
    </row>
    <row r="11" spans="1:8" s="78" customFormat="1" ht="28.5" customHeight="1" x14ac:dyDescent="1">
      <c r="A11" s="840" t="s">
        <v>692</v>
      </c>
      <c r="B11" s="840"/>
      <c r="C11" s="840"/>
      <c r="D11" s="840"/>
      <c r="E11" s="840"/>
      <c r="F11" s="840"/>
      <c r="G11" s="840"/>
      <c r="H11" s="840"/>
    </row>
    <row r="12" spans="1:8" ht="15" customHeight="1" x14ac:dyDescent="0.45">
      <c r="B12" s="374" t="s">
        <v>693</v>
      </c>
      <c r="C12" s="374" t="s">
        <v>694</v>
      </c>
      <c r="E12" s="548"/>
      <c r="F12" s="435"/>
    </row>
    <row r="13" spans="1:8" ht="15" customHeight="1" x14ac:dyDescent="0.45">
      <c r="A13">
        <v>1</v>
      </c>
      <c r="B13" t="s">
        <v>695</v>
      </c>
      <c r="C13" s="736" t="s">
        <v>696</v>
      </c>
      <c r="D13" s="165" t="str">
        <f>IF(C13=E13,"Goed!",IF(C13="","","Nee, het antwoord is "&amp;E13))</f>
        <v>Goed!</v>
      </c>
      <c r="E13" s="549" t="s">
        <v>696</v>
      </c>
      <c r="F13" s="435"/>
    </row>
    <row r="14" spans="1:8" ht="15" customHeight="1" x14ac:dyDescent="0.45">
      <c r="A14">
        <v>2</v>
      </c>
      <c r="B14" t="s">
        <v>697</v>
      </c>
      <c r="C14" s="736"/>
      <c r="D14" s="165" t="str">
        <f t="shared" ref="D14:D22" si="0">IF(C14=E14,"Goed!",IF(C14="","","Nee, het antwoord is "&amp;E14))</f>
        <v/>
      </c>
      <c r="E14" s="549" t="s">
        <v>698</v>
      </c>
      <c r="F14" s="435"/>
    </row>
    <row r="15" spans="1:8" ht="15" customHeight="1" x14ac:dyDescent="0.45">
      <c r="A15">
        <v>3</v>
      </c>
      <c r="B15" t="s">
        <v>699</v>
      </c>
      <c r="C15" s="736"/>
      <c r="D15" s="165" t="str">
        <f t="shared" si="0"/>
        <v/>
      </c>
      <c r="E15" s="549" t="s">
        <v>700</v>
      </c>
      <c r="F15" s="435"/>
    </row>
    <row r="16" spans="1:8" ht="15" customHeight="1" x14ac:dyDescent="0.45">
      <c r="A16">
        <v>4</v>
      </c>
      <c r="B16" t="s">
        <v>701</v>
      </c>
      <c r="C16" s="736"/>
      <c r="D16" s="165" t="str">
        <f t="shared" si="0"/>
        <v/>
      </c>
      <c r="E16" s="549" t="s">
        <v>702</v>
      </c>
      <c r="F16" s="435"/>
    </row>
    <row r="17" spans="1:8" ht="15" customHeight="1" x14ac:dyDescent="0.45">
      <c r="A17">
        <v>5</v>
      </c>
      <c r="B17" t="s">
        <v>703</v>
      </c>
      <c r="C17" s="736"/>
      <c r="D17" s="165" t="str">
        <f t="shared" si="0"/>
        <v/>
      </c>
      <c r="E17" s="549" t="s">
        <v>704</v>
      </c>
      <c r="F17" s="435"/>
    </row>
    <row r="18" spans="1:8" ht="15" customHeight="1" x14ac:dyDescent="0.45">
      <c r="A18">
        <v>6</v>
      </c>
      <c r="B18" t="s">
        <v>705</v>
      </c>
      <c r="C18" s="736"/>
      <c r="D18" s="165" t="str">
        <f t="shared" si="0"/>
        <v/>
      </c>
      <c r="E18" s="549" t="s">
        <v>706</v>
      </c>
      <c r="F18" s="435"/>
    </row>
    <row r="19" spans="1:8" ht="15" customHeight="1" x14ac:dyDescent="0.45">
      <c r="A19">
        <v>7</v>
      </c>
      <c r="B19" t="s">
        <v>707</v>
      </c>
      <c r="C19" s="736"/>
      <c r="D19" s="165" t="str">
        <f t="shared" si="0"/>
        <v/>
      </c>
      <c r="E19" s="549" t="s">
        <v>708</v>
      </c>
      <c r="F19" s="435"/>
    </row>
    <row r="20" spans="1:8" ht="15" customHeight="1" x14ac:dyDescent="0.45">
      <c r="A20">
        <v>8</v>
      </c>
      <c r="B20" t="s">
        <v>709</v>
      </c>
      <c r="C20" s="736"/>
      <c r="D20" s="165" t="str">
        <f t="shared" si="0"/>
        <v/>
      </c>
      <c r="E20" s="549" t="s">
        <v>710</v>
      </c>
      <c r="F20" s="435"/>
    </row>
    <row r="21" spans="1:8" ht="15" customHeight="1" x14ac:dyDescent="0.45">
      <c r="A21">
        <v>9</v>
      </c>
      <c r="B21" t="s">
        <v>711</v>
      </c>
      <c r="C21" s="736"/>
      <c r="D21" s="165" t="str">
        <f t="shared" si="0"/>
        <v/>
      </c>
      <c r="E21" s="550" t="s">
        <v>712</v>
      </c>
      <c r="F21" s="435"/>
    </row>
    <row r="22" spans="1:8" ht="15" customHeight="1" x14ac:dyDescent="0.45">
      <c r="A22">
        <v>10</v>
      </c>
      <c r="B22" t="s">
        <v>713</v>
      </c>
      <c r="C22" s="736"/>
      <c r="D22" s="165" t="str">
        <f t="shared" si="0"/>
        <v/>
      </c>
      <c r="E22" s="550" t="s">
        <v>714</v>
      </c>
      <c r="F22" s="435"/>
    </row>
    <row r="23" spans="1:8" ht="14.25" customHeight="1" x14ac:dyDescent="0.5">
      <c r="A23"/>
      <c r="B23" s="553"/>
      <c r="C23" s="551"/>
      <c r="D23" s="8"/>
      <c r="E23" s="6"/>
    </row>
    <row r="24" spans="1:8" s="23" customFormat="1" ht="15.75" x14ac:dyDescent="0.5">
      <c r="A24" s="680"/>
      <c r="B24" s="841" t="s">
        <v>715</v>
      </c>
      <c r="C24" s="841"/>
      <c r="D24" s="841"/>
      <c r="E24" s="841"/>
      <c r="F24" s="841"/>
      <c r="G24" s="841"/>
      <c r="H24" s="841"/>
    </row>
    <row r="25" spans="1:8" ht="10.15" customHeight="1" x14ac:dyDescent="0.5">
      <c r="A25" s="559"/>
      <c r="B25" s="682"/>
      <c r="C25" s="551"/>
      <c r="D25" s="683"/>
      <c r="E25" s="551"/>
      <c r="F25" s="559"/>
      <c r="G25" s="559"/>
      <c r="H25" s="559"/>
    </row>
    <row r="26" spans="1:8" ht="15" customHeight="1" x14ac:dyDescent="0.5">
      <c r="A26" s="559"/>
      <c r="B26" s="682" t="s">
        <v>716</v>
      </c>
      <c r="C26" s="551"/>
      <c r="D26" s="683"/>
      <c r="E26" s="551"/>
      <c r="F26" s="559"/>
      <c r="G26" s="559"/>
      <c r="H26" s="559"/>
    </row>
    <row r="27" spans="1:8" ht="15" customHeight="1" x14ac:dyDescent="0.45">
      <c r="A27" s="559"/>
      <c r="B27" s="559" t="s">
        <v>717</v>
      </c>
      <c r="C27" s="551"/>
      <c r="D27" s="559"/>
      <c r="E27" s="551"/>
      <c r="F27" s="559"/>
      <c r="G27" s="559"/>
      <c r="H27" s="559"/>
    </row>
    <row r="28" spans="1:8" ht="15" customHeight="1" x14ac:dyDescent="0.45">
      <c r="A28"/>
      <c r="B28" t="s">
        <v>718</v>
      </c>
      <c r="C28" s="551"/>
      <c r="E28" s="6"/>
    </row>
    <row r="29" spans="1:8" ht="15" customHeight="1" x14ac:dyDescent="0.45">
      <c r="A29"/>
      <c r="B29" t="s">
        <v>719</v>
      </c>
      <c r="C29" s="551"/>
      <c r="E29" s="6"/>
    </row>
    <row r="30" spans="1:8" ht="15" customHeight="1" x14ac:dyDescent="0.45">
      <c r="A30"/>
      <c r="B30" t="s">
        <v>720</v>
      </c>
      <c r="C30" s="551"/>
      <c r="E30" s="6"/>
    </row>
    <row r="31" spans="1:8" ht="14.25" customHeight="1" thickBot="1" x14ac:dyDescent="0.55000000000000004">
      <c r="A31"/>
      <c r="B31" s="554"/>
      <c r="C31" s="555"/>
      <c r="D31" s="556"/>
      <c r="E31" s="557"/>
      <c r="F31" s="556"/>
      <c r="G31" s="557"/>
    </row>
    <row r="32" spans="1:8" ht="10.5" customHeight="1" thickTop="1" x14ac:dyDescent="0.5">
      <c r="A32"/>
      <c r="B32" s="553"/>
      <c r="C32" s="551"/>
      <c r="E32" s="6"/>
      <c r="G32" s="6"/>
    </row>
    <row r="33" spans="1:7" ht="23.25" customHeight="1" x14ac:dyDescent="0.55000000000000004">
      <c r="A33"/>
      <c r="B33" s="130" t="s">
        <v>721</v>
      </c>
      <c r="D33" s="684" t="s">
        <v>58</v>
      </c>
      <c r="E33" s="6"/>
      <c r="G33" s="6"/>
    </row>
    <row r="34" spans="1:7" ht="15" customHeight="1" outlineLevel="1" x14ac:dyDescent="0.45">
      <c r="A34" s="558"/>
      <c r="C34" s="558" t="s">
        <v>694</v>
      </c>
    </row>
    <row r="35" spans="1:7" outlineLevel="1" x14ac:dyDescent="0.45">
      <c r="A35">
        <v>1</v>
      </c>
      <c r="B35" t="s">
        <v>695</v>
      </c>
      <c r="C35" s="737" t="s">
        <v>696</v>
      </c>
      <c r="D35" t="str">
        <f t="shared" ref="D35:D44" si="1">IF(C35=E35,"Goed!",IF(C35="","","Nee, het antwoord is "&amp;E35))</f>
        <v>Goed!</v>
      </c>
      <c r="E35" s="559" t="s">
        <v>696</v>
      </c>
    </row>
    <row r="36" spans="1:7" outlineLevel="1" x14ac:dyDescent="0.45">
      <c r="A36">
        <v>2</v>
      </c>
      <c r="B36" t="s">
        <v>697</v>
      </c>
      <c r="C36" s="737" t="s">
        <v>698</v>
      </c>
      <c r="D36" s="560" t="str">
        <f t="shared" si="1"/>
        <v>Goed!</v>
      </c>
      <c r="E36" s="559" t="s">
        <v>698</v>
      </c>
    </row>
    <row r="37" spans="1:7" outlineLevel="1" x14ac:dyDescent="0.45">
      <c r="A37">
        <v>3</v>
      </c>
      <c r="B37" t="s">
        <v>699</v>
      </c>
      <c r="C37" s="737" t="s">
        <v>722</v>
      </c>
      <c r="D37" s="560" t="str">
        <f t="shared" si="1"/>
        <v>Nee, het antwoord is delete</v>
      </c>
      <c r="E37" s="559" t="s">
        <v>700</v>
      </c>
    </row>
    <row r="38" spans="1:7" outlineLevel="1" x14ac:dyDescent="0.45">
      <c r="A38">
        <v>4</v>
      </c>
      <c r="B38" t="s">
        <v>701</v>
      </c>
      <c r="C38" s="737" t="s">
        <v>723</v>
      </c>
      <c r="D38" s="560" t="str">
        <f t="shared" si="1"/>
        <v>Nee, het antwoord is A</v>
      </c>
      <c r="E38" s="559" t="s">
        <v>702</v>
      </c>
    </row>
    <row r="39" spans="1:7" outlineLevel="1" x14ac:dyDescent="0.45">
      <c r="A39">
        <v>5</v>
      </c>
      <c r="B39" t="s">
        <v>703</v>
      </c>
      <c r="C39" s="737" t="s">
        <v>704</v>
      </c>
      <c r="D39" s="560" t="str">
        <f t="shared" si="1"/>
        <v>Goed!</v>
      </c>
      <c r="E39" s="559" t="s">
        <v>704</v>
      </c>
    </row>
    <row r="40" spans="1:7" outlineLevel="1" x14ac:dyDescent="0.45">
      <c r="A40">
        <v>6</v>
      </c>
      <c r="B40" t="s">
        <v>705</v>
      </c>
      <c r="C40" s="737" t="s">
        <v>724</v>
      </c>
      <c r="D40" s="560" t="str">
        <f t="shared" si="1"/>
        <v>Nee, het antwoord is USB</v>
      </c>
      <c r="E40" s="559" t="s">
        <v>706</v>
      </c>
    </row>
    <row r="41" spans="1:7" outlineLevel="1" x14ac:dyDescent="0.45">
      <c r="A41">
        <v>7</v>
      </c>
      <c r="B41" t="s">
        <v>725</v>
      </c>
      <c r="C41" s="737" t="s">
        <v>708</v>
      </c>
      <c r="D41" s="560" t="str">
        <f t="shared" si="1"/>
        <v>Goed!</v>
      </c>
      <c r="E41" s="559" t="s">
        <v>708</v>
      </c>
    </row>
    <row r="42" spans="1:7" outlineLevel="1" x14ac:dyDescent="0.45">
      <c r="A42">
        <v>8</v>
      </c>
      <c r="B42" t="s">
        <v>709</v>
      </c>
      <c r="C42" s="737" t="s">
        <v>726</v>
      </c>
      <c r="D42" s="560" t="str">
        <f t="shared" si="1"/>
        <v>Goed!</v>
      </c>
      <c r="E42" s="559" t="s">
        <v>710</v>
      </c>
    </row>
    <row r="43" spans="1:7" outlineLevel="1" x14ac:dyDescent="0.45">
      <c r="A43">
        <v>9</v>
      </c>
      <c r="B43" t="s">
        <v>711</v>
      </c>
      <c r="C43" s="737" t="s">
        <v>712</v>
      </c>
      <c r="D43" s="560" t="str">
        <f t="shared" si="1"/>
        <v>Goed!</v>
      </c>
      <c r="E43" s="559" t="s">
        <v>712</v>
      </c>
    </row>
    <row r="44" spans="1:7" outlineLevel="1" x14ac:dyDescent="0.45">
      <c r="A44">
        <v>10</v>
      </c>
      <c r="B44" t="s">
        <v>713</v>
      </c>
      <c r="C44" s="737" t="s">
        <v>727</v>
      </c>
      <c r="D44" s="561" t="str">
        <f t="shared" si="1"/>
        <v>Goed!</v>
      </c>
      <c r="E44" s="562" t="s">
        <v>714</v>
      </c>
    </row>
    <row r="45" spans="1:7" ht="15.4" outlineLevel="1" x14ac:dyDescent="0.45">
      <c r="A45"/>
      <c r="D45" s="552">
        <f>COUNTIF(D35:D44, "Goed!")</f>
        <v>7</v>
      </c>
      <c r="F45" s="81" t="s">
        <v>728</v>
      </c>
    </row>
    <row r="46" spans="1:7" outlineLevel="1" x14ac:dyDescent="0.45">
      <c r="A46"/>
      <c r="E46" s="559"/>
    </row>
    <row r="47" spans="1:7" ht="15.75" outlineLevel="1" x14ac:dyDescent="0.5">
      <c r="A47"/>
      <c r="B47" s="553" t="s">
        <v>729</v>
      </c>
      <c r="C47" s="735" t="s">
        <v>730</v>
      </c>
      <c r="D47" t="str">
        <f>IF(C47=E47,"Goed!",IF(C47="","","nee, het antwoord is "&amp;E47))</f>
        <v>nee, het antwoord is Leerzaam</v>
      </c>
      <c r="E47" s="559" t="s">
        <v>731</v>
      </c>
    </row>
    <row r="48" spans="1:7" outlineLevel="1" x14ac:dyDescent="0.45"/>
  </sheetData>
  <sheetProtection selectLockedCells="1"/>
  <mergeCells count="3">
    <mergeCell ref="A1:H1"/>
    <mergeCell ref="A11:H11"/>
    <mergeCell ref="B24:H24"/>
  </mergeCells>
  <printOptions horizontalCentered="1"/>
  <pageMargins left="0.19685039370078741" right="0.19685039370078741" top="0.98425196850393704" bottom="0.59055118110236227" header="0.51181102362204722" footer="0.51181102362204722"/>
  <pageSetup paperSize="9" scale="83" orientation="portrait" blackAndWhite="1" horizontalDpi="4294967293" verticalDpi="4294967293" r:id="rId1"/>
  <headerFooter scaleWithDoc="0">
    <oddHeader>&amp;C&amp;20Basiscursus Excel &amp;R&amp;G</oddHeader>
    <oddFooter>&amp;L® computraining&amp;R&amp;D</oddFooter>
    <firstHeader>&amp;L&amp;P&amp;C&amp;24Basiscursus Excel 2010</firstHeader>
    <firstFooter>&amp;L® computraining&amp;R&amp;D</firstFooter>
  </headerFooter>
  <drawing r:id="rId2"/>
  <legacyDrawing r:id="rId3"/>
  <legacyDrawingHF r:id="rId4"/>
  <oleObjects>
    <mc:AlternateContent xmlns:mc="http://schemas.openxmlformats.org/markup-compatibility/2006">
      <mc:Choice Requires="x14">
        <oleObject progId="PBrush" shapeId="26627" r:id="rId5">
          <objectPr defaultSize="0" autoPict="0" r:id="rId6">
            <anchor moveWithCells="1" sizeWithCells="1">
              <from>
                <xdr:col>1</xdr:col>
                <xdr:colOff>2347913</xdr:colOff>
                <xdr:row>23</xdr:row>
                <xdr:rowOff>61913</xdr:rowOff>
              </from>
              <to>
                <xdr:col>1</xdr:col>
                <xdr:colOff>2347913</xdr:colOff>
                <xdr:row>23</xdr:row>
                <xdr:rowOff>61913</xdr:rowOff>
              </to>
            </anchor>
          </objectPr>
        </oleObject>
      </mc:Choice>
      <mc:Fallback>
        <oleObject progId="PBrush" shapeId="26627" r:id="rId5"/>
      </mc:Fallback>
    </mc:AlternateContent>
    <mc:AlternateContent xmlns:mc="http://schemas.openxmlformats.org/markup-compatibility/2006">
      <mc:Choice Requires="x14">
        <oleObject progId="PBrush" shapeId="26628" r:id="rId7">
          <objectPr defaultSize="0" autoPict="0" r:id="rId6">
            <anchor moveWithCells="1" sizeWithCells="1">
              <from>
                <xdr:col>1</xdr:col>
                <xdr:colOff>2347913</xdr:colOff>
                <xdr:row>23</xdr:row>
                <xdr:rowOff>61913</xdr:rowOff>
              </from>
              <to>
                <xdr:col>1</xdr:col>
                <xdr:colOff>2347913</xdr:colOff>
                <xdr:row>23</xdr:row>
                <xdr:rowOff>61913</xdr:rowOff>
              </to>
            </anchor>
          </objectPr>
        </oleObject>
      </mc:Choice>
      <mc:Fallback>
        <oleObject progId="PBrush" shapeId="26628" r:id="rId7"/>
      </mc:Fallback>
    </mc:AlternateContent>
  </oleObjec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D85"/>
  <sheetViews>
    <sheetView showGridLines="0" workbookViewId="0"/>
  </sheetViews>
  <sheetFormatPr defaultColWidth="8.73046875" defaultRowHeight="14.25" x14ac:dyDescent="0.45"/>
  <cols>
    <col min="1" max="1" width="2.3984375" customWidth="1"/>
  </cols>
  <sheetData>
    <row r="1" spans="2:2" ht="18" x14ac:dyDescent="0.55000000000000004">
      <c r="B1" s="563" t="s">
        <v>732</v>
      </c>
    </row>
    <row r="2" spans="2:2" x14ac:dyDescent="0.45">
      <c r="B2" t="s">
        <v>733</v>
      </c>
    </row>
    <row r="3" spans="2:2" x14ac:dyDescent="0.45">
      <c r="B3" t="s">
        <v>693</v>
      </c>
    </row>
    <row r="4" spans="2:2" x14ac:dyDescent="0.45">
      <c r="B4" s="5" t="s">
        <v>734</v>
      </c>
    </row>
    <row r="5" spans="2:2" s="564" customFormat="1" ht="21" x14ac:dyDescent="0.65">
      <c r="B5" s="154" t="s">
        <v>735</v>
      </c>
    </row>
    <row r="6" spans="2:2" s="564" customFormat="1" ht="21" x14ac:dyDescent="0.65">
      <c r="B6" s="154" t="s">
        <v>736</v>
      </c>
    </row>
    <row r="7" spans="2:2" s="564" customFormat="1" ht="21" x14ac:dyDescent="0.65">
      <c r="B7" s="154" t="s">
        <v>737</v>
      </c>
    </row>
    <row r="8" spans="2:2" s="564" customFormat="1" ht="21" x14ac:dyDescent="0.65">
      <c r="B8" s="154" t="s">
        <v>738</v>
      </c>
    </row>
    <row r="9" spans="2:2" s="564" customFormat="1" ht="21" x14ac:dyDescent="0.65">
      <c r="B9" s="154"/>
    </row>
    <row r="10" spans="2:2" x14ac:dyDescent="0.45">
      <c r="B10" t="s">
        <v>693</v>
      </c>
    </row>
    <row r="11" spans="2:2" x14ac:dyDescent="0.45">
      <c r="B11" s="5" t="s">
        <v>739</v>
      </c>
    </row>
    <row r="12" spans="2:2" x14ac:dyDescent="0.45">
      <c r="B12" t="s">
        <v>740</v>
      </c>
    </row>
    <row r="13" spans="2:2" x14ac:dyDescent="0.45">
      <c r="B13" t="s">
        <v>741</v>
      </c>
    </row>
    <row r="14" spans="2:2" x14ac:dyDescent="0.45">
      <c r="B14" t="s">
        <v>742</v>
      </c>
    </row>
    <row r="15" spans="2:2" x14ac:dyDescent="0.45">
      <c r="B15" t="s">
        <v>743</v>
      </c>
    </row>
    <row r="17" spans="2:2" x14ac:dyDescent="0.45">
      <c r="B17" s="5" t="s">
        <v>744</v>
      </c>
    </row>
    <row r="18" spans="2:2" s="154" customFormat="1" ht="18" x14ac:dyDescent="0.55000000000000004">
      <c r="B18" s="154" t="s">
        <v>738</v>
      </c>
    </row>
    <row r="19" spans="2:2" s="154" customFormat="1" ht="18" x14ac:dyDescent="0.55000000000000004">
      <c r="B19" s="154" t="s">
        <v>745</v>
      </c>
    </row>
    <row r="20" spans="2:2" s="154" customFormat="1" ht="18" x14ac:dyDescent="0.55000000000000004">
      <c r="B20" s="154" t="s">
        <v>746</v>
      </c>
    </row>
    <row r="21" spans="2:2" s="154" customFormat="1" ht="18" x14ac:dyDescent="0.55000000000000004">
      <c r="B21" s="154" t="s">
        <v>735</v>
      </c>
    </row>
    <row r="22" spans="2:2" s="154" customFormat="1" ht="18" x14ac:dyDescent="0.55000000000000004">
      <c r="B22" s="154" t="s">
        <v>747</v>
      </c>
    </row>
    <row r="23" spans="2:2" s="154" customFormat="1" ht="18" x14ac:dyDescent="0.55000000000000004"/>
    <row r="24" spans="2:2" x14ac:dyDescent="0.45">
      <c r="B24" t="s">
        <v>693</v>
      </c>
    </row>
    <row r="25" spans="2:2" x14ac:dyDescent="0.45">
      <c r="B25" s="5" t="s">
        <v>748</v>
      </c>
    </row>
    <row r="26" spans="2:2" x14ac:dyDescent="0.45">
      <c r="B26" t="s">
        <v>749</v>
      </c>
    </row>
    <row r="27" spans="2:2" x14ac:dyDescent="0.45">
      <c r="B27" t="s">
        <v>750</v>
      </c>
    </row>
    <row r="28" spans="2:2" x14ac:dyDescent="0.45">
      <c r="B28" t="s">
        <v>751</v>
      </c>
    </row>
    <row r="29" spans="2:2" x14ac:dyDescent="0.45">
      <c r="B29" t="s">
        <v>752</v>
      </c>
    </row>
    <row r="31" spans="2:2" x14ac:dyDescent="0.45">
      <c r="B31" t="s">
        <v>693</v>
      </c>
    </row>
    <row r="32" spans="2:2" x14ac:dyDescent="0.45">
      <c r="B32" s="5" t="s">
        <v>753</v>
      </c>
    </row>
    <row r="33" spans="2:2" x14ac:dyDescent="0.45">
      <c r="B33" t="s">
        <v>754</v>
      </c>
    </row>
    <row r="34" spans="2:2" x14ac:dyDescent="0.45">
      <c r="B34" t="s">
        <v>755</v>
      </c>
    </row>
    <row r="35" spans="2:2" x14ac:dyDescent="0.45">
      <c r="B35" t="s">
        <v>756</v>
      </c>
    </row>
    <row r="36" spans="2:2" x14ac:dyDescent="0.45">
      <c r="B36" t="s">
        <v>757</v>
      </c>
    </row>
    <row r="37" spans="2:2" x14ac:dyDescent="0.45">
      <c r="B37" t="s">
        <v>758</v>
      </c>
    </row>
    <row r="38" spans="2:2" x14ac:dyDescent="0.45">
      <c r="B38" t="s">
        <v>759</v>
      </c>
    </row>
    <row r="40" spans="2:2" x14ac:dyDescent="0.45">
      <c r="B40" t="s">
        <v>693</v>
      </c>
    </row>
    <row r="41" spans="2:2" x14ac:dyDescent="0.45">
      <c r="B41" s="5" t="s">
        <v>760</v>
      </c>
    </row>
    <row r="42" spans="2:2" x14ac:dyDescent="0.45">
      <c r="B42" t="s">
        <v>761</v>
      </c>
    </row>
    <row r="43" spans="2:2" x14ac:dyDescent="0.45">
      <c r="B43" t="s">
        <v>762</v>
      </c>
    </row>
    <row r="44" spans="2:2" x14ac:dyDescent="0.45">
      <c r="B44" t="s">
        <v>763</v>
      </c>
    </row>
    <row r="45" spans="2:2" x14ac:dyDescent="0.45">
      <c r="B45" t="s">
        <v>764</v>
      </c>
    </row>
    <row r="46" spans="2:2" x14ac:dyDescent="0.45">
      <c r="B46" t="s">
        <v>765</v>
      </c>
    </row>
    <row r="47" spans="2:2" x14ac:dyDescent="0.45">
      <c r="B47" t="s">
        <v>766</v>
      </c>
    </row>
    <row r="49" spans="2:2" x14ac:dyDescent="0.45">
      <c r="B49" t="s">
        <v>693</v>
      </c>
    </row>
    <row r="50" spans="2:2" x14ac:dyDescent="0.45">
      <c r="B50" s="5" t="s">
        <v>767</v>
      </c>
    </row>
    <row r="51" spans="2:2" x14ac:dyDescent="0.45">
      <c r="B51" t="s">
        <v>768</v>
      </c>
    </row>
    <row r="52" spans="2:2" x14ac:dyDescent="0.45">
      <c r="B52" t="s">
        <v>756</v>
      </c>
    </row>
    <row r="53" spans="2:2" x14ac:dyDescent="0.45">
      <c r="B53" t="s">
        <v>758</v>
      </c>
    </row>
    <row r="54" spans="2:2" x14ac:dyDescent="0.45">
      <c r="B54" s="5" t="s">
        <v>769</v>
      </c>
    </row>
    <row r="55" spans="2:2" x14ac:dyDescent="0.45">
      <c r="B55" t="s">
        <v>754</v>
      </c>
    </row>
    <row r="57" spans="2:2" x14ac:dyDescent="0.45">
      <c r="B57" t="s">
        <v>693</v>
      </c>
    </row>
    <row r="58" spans="2:2" x14ac:dyDescent="0.45">
      <c r="B58" s="5" t="s">
        <v>770</v>
      </c>
    </row>
    <row r="59" spans="2:2" x14ac:dyDescent="0.45">
      <c r="B59" t="s">
        <v>771</v>
      </c>
    </row>
    <row r="60" spans="2:2" x14ac:dyDescent="0.45">
      <c r="B60" t="s">
        <v>772</v>
      </c>
    </row>
    <row r="61" spans="2:2" x14ac:dyDescent="0.45">
      <c r="B61" t="s">
        <v>773</v>
      </c>
    </row>
    <row r="62" spans="2:2" x14ac:dyDescent="0.45">
      <c r="B62" t="s">
        <v>774</v>
      </c>
    </row>
    <row r="63" spans="2:2" x14ac:dyDescent="0.45">
      <c r="B63" t="s">
        <v>775</v>
      </c>
    </row>
    <row r="65" spans="2:3" x14ac:dyDescent="0.45">
      <c r="B65" t="s">
        <v>693</v>
      </c>
    </row>
    <row r="66" spans="2:3" x14ac:dyDescent="0.45">
      <c r="B66" s="5" t="s">
        <v>776</v>
      </c>
    </row>
    <row r="67" spans="2:3" ht="24" customHeight="1" x14ac:dyDescent="0.45">
      <c r="B67">
        <v>1</v>
      </c>
    </row>
    <row r="68" spans="2:3" ht="24" customHeight="1" x14ac:dyDescent="0.45">
      <c r="B68">
        <v>2</v>
      </c>
    </row>
    <row r="69" spans="2:3" ht="24" customHeight="1" x14ac:dyDescent="0.45">
      <c r="B69">
        <v>3</v>
      </c>
    </row>
    <row r="70" spans="2:3" ht="24" customHeight="1" x14ac:dyDescent="0.45">
      <c r="B70">
        <v>4</v>
      </c>
    </row>
    <row r="71" spans="2:3" ht="24" customHeight="1" x14ac:dyDescent="0.45"/>
    <row r="72" spans="2:3" ht="18" customHeight="1" x14ac:dyDescent="0.45">
      <c r="B72" t="s">
        <v>693</v>
      </c>
    </row>
    <row r="73" spans="2:3" x14ac:dyDescent="0.45">
      <c r="B73" s="5" t="s">
        <v>777</v>
      </c>
    </row>
    <row r="74" spans="2:3" x14ac:dyDescent="0.45">
      <c r="B74" t="s">
        <v>778</v>
      </c>
    </row>
    <row r="75" spans="2:3" x14ac:dyDescent="0.45">
      <c r="B75" t="s">
        <v>779</v>
      </c>
    </row>
    <row r="76" spans="2:3" x14ac:dyDescent="0.45">
      <c r="B76" t="s">
        <v>780</v>
      </c>
    </row>
    <row r="77" spans="2:3" x14ac:dyDescent="0.45">
      <c r="B77" t="s">
        <v>781</v>
      </c>
    </row>
    <row r="79" spans="2:3" x14ac:dyDescent="0.45">
      <c r="B79" s="80" t="s">
        <v>782</v>
      </c>
    </row>
    <row r="80" spans="2:3" x14ac:dyDescent="0.45">
      <c r="B80" s="313">
        <v>10</v>
      </c>
      <c r="C80" s="80" t="s">
        <v>783</v>
      </c>
    </row>
    <row r="81" spans="2:4" x14ac:dyDescent="0.45">
      <c r="B81" s="565" t="s">
        <v>784</v>
      </c>
      <c r="C81" s="566">
        <v>4</v>
      </c>
    </row>
    <row r="82" spans="2:4" x14ac:dyDescent="0.45">
      <c r="B82" s="565" t="s">
        <v>785</v>
      </c>
      <c r="C82" s="567">
        <v>6</v>
      </c>
      <c r="D82" s="568"/>
    </row>
    <row r="83" spans="2:4" x14ac:dyDescent="0.45">
      <c r="B83" s="565" t="s">
        <v>786</v>
      </c>
      <c r="C83" s="569">
        <f>C81/B80*10</f>
        <v>4</v>
      </c>
    </row>
    <row r="84" spans="2:4" x14ac:dyDescent="0.45">
      <c r="D84" s="568"/>
    </row>
    <row r="85" spans="2:4" x14ac:dyDescent="0.45">
      <c r="B85" t="s">
        <v>787</v>
      </c>
    </row>
  </sheetData>
  <pageMargins left="0.70866141732283472" right="0.70866141732283472" top="0.74803149606299213" bottom="0.74803149606299213" header="0.31496062992125984" footer="0.31496062992125984"/>
  <pageSetup paperSize="9" scale="85" orientation="landscape" r:id="rId1"/>
  <rowBreaks count="2" manualBreakCount="2">
    <brk id="36" min="1" max="14" man="1"/>
    <brk id="77"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showGridLines="0" zoomScaleNormal="100" zoomScaleSheetLayoutView="100" workbookViewId="0">
      <selection activeCell="K6" sqref="K6"/>
    </sheetView>
  </sheetViews>
  <sheetFormatPr defaultColWidth="8.73046875" defaultRowHeight="14.25" x14ac:dyDescent="0.45"/>
  <cols>
    <col min="1" max="1" width="2.73046875" style="81" customWidth="1"/>
    <col min="2" max="2" width="8.3984375" customWidth="1"/>
    <col min="11" max="11" width="25.265625" customWidth="1"/>
  </cols>
  <sheetData>
    <row r="1" spans="1:11" ht="30.75" customHeight="1" thickBot="1" x14ac:dyDescent="0.5">
      <c r="A1" s="777" t="s">
        <v>67</v>
      </c>
      <c r="B1" s="777"/>
      <c r="C1" s="777"/>
      <c r="D1" s="777"/>
      <c r="E1" s="777"/>
      <c r="F1" s="777"/>
      <c r="G1" s="777"/>
      <c r="H1" s="777"/>
      <c r="I1" s="777"/>
      <c r="J1" s="777"/>
      <c r="K1" s="777"/>
    </row>
    <row r="2" spans="1:11" s="27" customFormat="1" ht="18.399999999999999" thickTop="1" x14ac:dyDescent="0.55000000000000004">
      <c r="A2" s="10" t="s">
        <v>68</v>
      </c>
      <c r="B2" s="10"/>
      <c r="C2" s="74"/>
      <c r="D2" s="74"/>
      <c r="E2" s="74"/>
      <c r="F2" s="74"/>
      <c r="G2" s="74"/>
      <c r="H2" s="74"/>
      <c r="I2" s="74"/>
      <c r="J2" s="74"/>
      <c r="K2" s="75"/>
    </row>
    <row r="3" spans="1:11" ht="15.75" x14ac:dyDescent="0.5">
      <c r="A3" s="76">
        <v>1</v>
      </c>
      <c r="B3" s="27" t="s">
        <v>69</v>
      </c>
      <c r="C3" s="27"/>
      <c r="D3" s="27"/>
      <c r="E3" s="27"/>
      <c r="F3" s="27"/>
      <c r="G3" s="27"/>
      <c r="H3" s="27"/>
      <c r="I3" s="27"/>
      <c r="J3" s="27"/>
      <c r="K3" s="27"/>
    </row>
    <row r="4" spans="1:11" ht="15.75" x14ac:dyDescent="0.5">
      <c r="A4" s="76">
        <v>2</v>
      </c>
      <c r="B4" s="27" t="s">
        <v>70</v>
      </c>
      <c r="C4" s="27"/>
      <c r="D4" s="27"/>
      <c r="E4" s="27"/>
      <c r="F4" s="27"/>
      <c r="G4" s="27"/>
      <c r="H4" s="27"/>
      <c r="I4" s="27"/>
      <c r="J4" s="27"/>
      <c r="K4" s="27"/>
    </row>
    <row r="5" spans="1:11" ht="15.75" x14ac:dyDescent="0.5">
      <c r="A5" s="76">
        <v>3</v>
      </c>
      <c r="B5" s="27" t="s">
        <v>71</v>
      </c>
      <c r="C5" s="27"/>
      <c r="D5" s="27"/>
      <c r="E5" s="27"/>
      <c r="F5" s="27"/>
      <c r="G5" s="27"/>
      <c r="H5" s="27"/>
      <c r="I5" s="27"/>
      <c r="J5" s="27"/>
      <c r="K5" s="27"/>
    </row>
    <row r="6" spans="1:11" ht="15.75" x14ac:dyDescent="0.5">
      <c r="A6" s="76">
        <v>4</v>
      </c>
      <c r="B6" s="27" t="s">
        <v>72</v>
      </c>
      <c r="C6" s="27"/>
      <c r="D6" s="27"/>
      <c r="E6" s="27"/>
      <c r="F6" s="27"/>
      <c r="G6" s="27"/>
      <c r="H6" s="27"/>
      <c r="I6" s="27"/>
      <c r="J6" s="27"/>
      <c r="K6" s="27"/>
    </row>
    <row r="7" spans="1:11" ht="15.75" x14ac:dyDescent="0.5">
      <c r="A7" s="76">
        <v>5</v>
      </c>
      <c r="B7" s="27" t="s">
        <v>73</v>
      </c>
      <c r="C7" s="27"/>
      <c r="D7" s="27"/>
      <c r="E7" s="27"/>
      <c r="F7" s="27"/>
      <c r="G7" s="27"/>
      <c r="H7" s="27"/>
      <c r="I7" s="27"/>
      <c r="J7" s="27"/>
      <c r="K7" s="27"/>
    </row>
    <row r="8" spans="1:11" ht="15.75" x14ac:dyDescent="0.5">
      <c r="A8" s="76">
        <v>6</v>
      </c>
      <c r="B8" s="27" t="s">
        <v>74</v>
      </c>
      <c r="C8" s="27"/>
      <c r="D8" s="27"/>
      <c r="E8" s="27"/>
      <c r="F8" s="27"/>
      <c r="G8" s="27"/>
      <c r="H8" s="27"/>
      <c r="I8" s="27"/>
      <c r="J8" s="27"/>
      <c r="K8" s="27"/>
    </row>
    <row r="9" spans="1:11" ht="7.25" customHeight="1" x14ac:dyDescent="0.45"/>
    <row r="10" spans="1:11" s="78" customFormat="1" ht="18" x14ac:dyDescent="0.55000000000000004">
      <c r="A10" s="10" t="s">
        <v>75</v>
      </c>
      <c r="B10" s="77"/>
      <c r="C10" s="77"/>
      <c r="D10" s="77"/>
      <c r="E10" s="77"/>
      <c r="F10" s="77"/>
      <c r="G10" s="77"/>
      <c r="H10" s="77"/>
      <c r="I10" s="77"/>
      <c r="J10" s="77"/>
      <c r="K10" s="77"/>
    </row>
    <row r="11" spans="1:11" ht="15.75" x14ac:dyDescent="0.5">
      <c r="A11" s="27">
        <v>1</v>
      </c>
      <c r="B11" s="23" t="s">
        <v>76</v>
      </c>
      <c r="C11" s="27"/>
      <c r="D11" s="27"/>
      <c r="E11" s="27"/>
      <c r="F11" s="27"/>
      <c r="G11" s="27"/>
      <c r="H11" s="27"/>
      <c r="I11" s="27"/>
      <c r="J11" s="27"/>
      <c r="K11" s="27"/>
    </row>
    <row r="12" spans="1:11" ht="15.75" x14ac:dyDescent="0.5">
      <c r="A12" s="27">
        <v>2</v>
      </c>
      <c r="B12" s="27" t="s">
        <v>77</v>
      </c>
      <c r="C12" s="27"/>
      <c r="D12" s="27"/>
      <c r="E12" s="27"/>
      <c r="F12" s="27"/>
      <c r="G12" s="27"/>
      <c r="H12" s="27"/>
      <c r="I12" s="27"/>
      <c r="J12" s="27"/>
      <c r="K12" s="27"/>
    </row>
    <row r="13" spans="1:11" ht="15.75" x14ac:dyDescent="0.5">
      <c r="A13" s="27"/>
      <c r="B13" s="79" t="s">
        <v>78</v>
      </c>
      <c r="C13" s="27"/>
      <c r="D13" s="27"/>
      <c r="E13" s="27"/>
      <c r="F13" s="27"/>
      <c r="G13" s="27"/>
      <c r="H13" s="27"/>
      <c r="I13" s="27"/>
      <c r="J13" s="27"/>
      <c r="K13" s="27"/>
    </row>
    <row r="14" spans="1:11" ht="15.75" x14ac:dyDescent="0.5">
      <c r="A14" s="76"/>
      <c r="B14" s="80" t="s">
        <v>79</v>
      </c>
      <c r="C14" s="27"/>
      <c r="D14" s="27"/>
      <c r="E14" s="27"/>
      <c r="F14" s="27"/>
      <c r="G14" s="27"/>
      <c r="H14" s="27"/>
      <c r="I14" s="27"/>
      <c r="J14" s="27"/>
      <c r="K14" s="27"/>
    </row>
    <row r="15" spans="1:11" ht="15.75" x14ac:dyDescent="0.5">
      <c r="A15" s="27">
        <v>3</v>
      </c>
      <c r="B15" s="27" t="s">
        <v>80</v>
      </c>
      <c r="C15" s="27"/>
      <c r="D15" s="27"/>
      <c r="E15" s="27"/>
      <c r="F15" s="27"/>
      <c r="G15" s="27"/>
      <c r="H15" s="27"/>
      <c r="I15" s="27"/>
      <c r="J15" s="27"/>
      <c r="K15" s="27"/>
    </row>
    <row r="16" spans="1:11" ht="15.75" x14ac:dyDescent="0.5">
      <c r="A16" s="27">
        <v>4</v>
      </c>
      <c r="B16" s="27" t="s">
        <v>81</v>
      </c>
      <c r="C16" s="27"/>
      <c r="D16" s="27"/>
      <c r="E16" s="27"/>
      <c r="F16" s="27"/>
      <c r="G16" s="27"/>
      <c r="H16" s="27"/>
      <c r="I16" s="27"/>
      <c r="J16" s="27"/>
      <c r="K16" s="27"/>
    </row>
    <row r="17" spans="1:11" ht="15.75" x14ac:dyDescent="0.5">
      <c r="A17" s="27"/>
      <c r="B17" s="79" t="s">
        <v>82</v>
      </c>
      <c r="C17" s="27"/>
      <c r="D17" s="27"/>
      <c r="E17" s="27"/>
      <c r="F17" s="27"/>
      <c r="G17" s="27"/>
      <c r="H17" s="27"/>
      <c r="I17" s="27"/>
      <c r="J17" s="27"/>
      <c r="K17" s="27"/>
    </row>
    <row r="18" spans="1:11" ht="15.75" x14ac:dyDescent="0.5">
      <c r="A18" s="27">
        <v>5</v>
      </c>
      <c r="B18" s="27" t="s">
        <v>83</v>
      </c>
      <c r="C18" s="27"/>
      <c r="D18" s="27"/>
      <c r="E18" s="27"/>
      <c r="F18" s="27"/>
      <c r="G18" s="27"/>
      <c r="H18" s="27"/>
      <c r="I18" s="27"/>
      <c r="J18" s="27"/>
      <c r="K18" s="27"/>
    </row>
    <row r="19" spans="1:11" ht="7.25" customHeight="1" x14ac:dyDescent="0.5">
      <c r="C19" s="27"/>
      <c r="D19" s="27"/>
      <c r="E19" s="27"/>
      <c r="F19" s="27"/>
    </row>
    <row r="20" spans="1:11" ht="18" x14ac:dyDescent="0.55000000000000004">
      <c r="A20" s="10" t="s">
        <v>84</v>
      </c>
      <c r="B20" s="77"/>
      <c r="C20" s="77"/>
      <c r="D20" s="77"/>
      <c r="E20" s="77"/>
      <c r="F20" s="74"/>
      <c r="G20" s="74"/>
      <c r="H20" s="74"/>
      <c r="I20" s="74"/>
      <c r="J20" s="74"/>
      <c r="K20" s="74"/>
    </row>
    <row r="21" spans="1:11" ht="15.75" x14ac:dyDescent="0.5">
      <c r="A21" s="76">
        <v>1</v>
      </c>
      <c r="B21" s="27" t="s">
        <v>85</v>
      </c>
      <c r="C21" s="27"/>
      <c r="D21" s="27"/>
      <c r="E21" s="27"/>
    </row>
    <row r="22" spans="1:11" ht="15.75" x14ac:dyDescent="0.5">
      <c r="A22" s="76">
        <v>2</v>
      </c>
      <c r="B22" s="27" t="s">
        <v>86</v>
      </c>
      <c r="C22" s="27"/>
      <c r="D22" s="27"/>
      <c r="E22" s="27"/>
    </row>
    <row r="23" spans="1:11" ht="15.75" x14ac:dyDescent="0.5">
      <c r="A23" s="76"/>
      <c r="B23" s="27" t="s">
        <v>87</v>
      </c>
      <c r="C23" s="27"/>
      <c r="D23" s="27"/>
      <c r="E23" s="27"/>
    </row>
    <row r="24" spans="1:11" ht="15.75" x14ac:dyDescent="0.5">
      <c r="A24" s="76">
        <v>3</v>
      </c>
      <c r="B24" s="27" t="s">
        <v>88</v>
      </c>
      <c r="C24" s="27"/>
      <c r="D24" s="27"/>
      <c r="E24" s="27"/>
    </row>
    <row r="25" spans="1:11" ht="15.75" x14ac:dyDescent="0.5">
      <c r="A25" s="76">
        <v>4</v>
      </c>
      <c r="B25" s="27" t="s">
        <v>89</v>
      </c>
      <c r="C25" s="27"/>
      <c r="D25" s="27"/>
      <c r="E25" s="27"/>
    </row>
    <row r="26" spans="1:11" ht="15.75" x14ac:dyDescent="0.5">
      <c r="A26" s="76">
        <v>5</v>
      </c>
      <c r="B26" s="27" t="s">
        <v>90</v>
      </c>
      <c r="C26" s="27"/>
      <c r="D26" s="27"/>
      <c r="E26" s="27"/>
    </row>
    <row r="27" spans="1:11" ht="15.75" x14ac:dyDescent="0.5">
      <c r="A27" s="76">
        <v>6</v>
      </c>
      <c r="B27" s="27" t="s">
        <v>91</v>
      </c>
      <c r="C27" s="27"/>
      <c r="D27" s="27"/>
      <c r="E27" s="27"/>
    </row>
    <row r="28" spans="1:11" ht="15.75" x14ac:dyDescent="0.5">
      <c r="A28" s="76">
        <v>7</v>
      </c>
      <c r="B28" s="27" t="s">
        <v>92</v>
      </c>
      <c r="C28" s="27"/>
      <c r="D28" s="27"/>
      <c r="E28" s="27"/>
    </row>
    <row r="29" spans="1:11" ht="15.75" x14ac:dyDescent="0.5">
      <c r="A29" s="76">
        <v>8</v>
      </c>
      <c r="B29" s="27" t="s">
        <v>93</v>
      </c>
      <c r="C29" s="27"/>
      <c r="D29" s="27"/>
      <c r="E29" s="27"/>
      <c r="F29" s="27"/>
      <c r="G29" s="27"/>
      <c r="H29" s="27"/>
      <c r="I29" s="27"/>
      <c r="J29" s="27"/>
      <c r="K29" s="27"/>
    </row>
    <row r="30" spans="1:11" ht="15.75" x14ac:dyDescent="0.5">
      <c r="A30" s="76">
        <v>9</v>
      </c>
      <c r="B30" s="27" t="s">
        <v>94</v>
      </c>
    </row>
  </sheetData>
  <mergeCells count="1">
    <mergeCell ref="A1:K1"/>
  </mergeCells>
  <printOptions horizontalCentered="1" verticalCentered="1"/>
  <pageMargins left="0.19685039370078741" right="0.19685039370078741" top="0.19685039370078741" bottom="0.19685039370078741" header="0.51181102362204722" footer="0.51181102362204722"/>
  <pageSetup paperSize="9" scale="87" orientation="portrait" blackAndWhite="1" horizontalDpi="4294967293" verticalDpi="4294967293" r:id="rId1"/>
  <headerFooter scaleWithDoc="0">
    <oddHeader>&amp;C&amp;20Basiscursus gecombineerd met gevorderd Excel &amp;R&amp;G</oddHeader>
    <oddFooter>&amp;L® computraining&amp;R&amp;D</oddFooter>
    <firstHeader>&amp;L&amp;P&amp;C&amp;24Basiscursus Excel 2010</firstHeader>
    <firstFooter>&amp;L® computraining&amp;R&amp;D</firstFooter>
  </headerFooter>
  <colBreaks count="1" manualBreakCount="1">
    <brk id="11"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showGridLines="0" zoomScaleNormal="100" zoomScaleSheetLayoutView="100" workbookViewId="0">
      <selection activeCell="C18" sqref="C18"/>
    </sheetView>
  </sheetViews>
  <sheetFormatPr defaultColWidth="9.1328125" defaultRowHeight="15.75" x14ac:dyDescent="0.45"/>
  <cols>
    <col min="1" max="1" width="3" style="29" customWidth="1"/>
    <col min="2" max="2" width="18.265625" customWidth="1"/>
    <col min="3" max="3" width="10" customWidth="1"/>
    <col min="4" max="4" width="11" customWidth="1"/>
    <col min="5" max="5" width="13.3984375" bestFit="1" customWidth="1"/>
    <col min="6" max="6" width="17.73046875" bestFit="1" customWidth="1"/>
    <col min="7" max="8" width="11.73046875" customWidth="1"/>
    <col min="12" max="12" width="11" style="30" bestFit="1" customWidth="1"/>
    <col min="15" max="15" width="10" bestFit="1" customWidth="1"/>
  </cols>
  <sheetData>
    <row r="1" spans="1:12" s="17" customFormat="1" ht="30.75" customHeight="1" thickBot="1" x14ac:dyDescent="0.5">
      <c r="A1" s="777" t="s">
        <v>95</v>
      </c>
      <c r="B1" s="777"/>
      <c r="C1" s="777"/>
      <c r="D1" s="777"/>
      <c r="E1" s="777"/>
      <c r="F1" s="777"/>
      <c r="G1" s="777"/>
      <c r="H1" s="777"/>
      <c r="L1" s="18"/>
    </row>
    <row r="2" spans="1:12" s="20" customFormat="1" ht="21.4" thickTop="1" x14ac:dyDescent="0.65">
      <c r="A2" s="9" t="s">
        <v>96</v>
      </c>
      <c r="B2" s="19"/>
      <c r="C2" s="19"/>
      <c r="D2" s="19"/>
      <c r="E2" s="19"/>
      <c r="F2" s="19"/>
      <c r="G2" s="19"/>
      <c r="H2" s="19"/>
      <c r="L2" s="21"/>
    </row>
    <row r="3" spans="1:12" s="24" customFormat="1" x14ac:dyDescent="0.5">
      <c r="A3" s="22">
        <v>1</v>
      </c>
      <c r="B3" s="23" t="s">
        <v>97</v>
      </c>
      <c r="C3" s="23"/>
      <c r="D3" s="23"/>
      <c r="E3" s="23"/>
      <c r="F3" s="23"/>
      <c r="G3" s="23"/>
      <c r="L3" s="25"/>
    </row>
    <row r="4" spans="1:12" s="24" customFormat="1" x14ac:dyDescent="0.5">
      <c r="A4" s="22">
        <v>2</v>
      </c>
      <c r="B4" s="26" t="s">
        <v>98</v>
      </c>
      <c r="C4" s="23"/>
      <c r="D4" s="23"/>
      <c r="E4" s="23"/>
      <c r="F4" s="23"/>
      <c r="G4" s="23"/>
      <c r="L4" s="25"/>
    </row>
    <row r="5" spans="1:12" s="27" customFormat="1" x14ac:dyDescent="0.5">
      <c r="A5" s="22">
        <v>3</v>
      </c>
      <c r="B5" s="23" t="s">
        <v>99</v>
      </c>
      <c r="C5" s="23"/>
      <c r="D5" s="23"/>
      <c r="E5" s="23"/>
      <c r="F5" s="23"/>
      <c r="G5" s="23"/>
      <c r="L5" s="28"/>
    </row>
    <row r="6" spans="1:12" s="27" customFormat="1" x14ac:dyDescent="0.5">
      <c r="A6" s="29"/>
      <c r="B6" s="27" t="s">
        <v>100</v>
      </c>
      <c r="L6" s="28"/>
    </row>
    <row r="7" spans="1:12" s="27" customFormat="1" x14ac:dyDescent="0.5">
      <c r="C7" s="769"/>
      <c r="D7" s="769"/>
      <c r="E7" s="769"/>
      <c r="F7" s="769"/>
      <c r="G7" s="769"/>
      <c r="H7" s="769"/>
      <c r="L7" s="28"/>
    </row>
    <row r="8" spans="1:12" ht="20.25" x14ac:dyDescent="0.55000000000000004">
      <c r="B8" s="776" t="s">
        <v>101</v>
      </c>
      <c r="C8" s="776"/>
      <c r="D8" s="776"/>
      <c r="E8" s="776"/>
      <c r="F8" s="776"/>
      <c r="G8" s="776"/>
      <c r="H8" s="769" t="s">
        <v>51</v>
      </c>
      <c r="I8" s="776"/>
    </row>
    <row r="9" spans="1:12" ht="4.5" customHeight="1" thickBot="1" x14ac:dyDescent="0.5">
      <c r="B9" s="31"/>
      <c r="C9" s="31"/>
      <c r="D9" s="32"/>
      <c r="E9" s="31"/>
      <c r="F9" s="31"/>
      <c r="G9" s="33"/>
    </row>
    <row r="10" spans="1:12" ht="16.899999999999999" x14ac:dyDescent="0.65">
      <c r="B10" s="773" t="s">
        <v>102</v>
      </c>
      <c r="C10" s="774" t="s">
        <v>103</v>
      </c>
      <c r="D10" s="774" t="s">
        <v>104</v>
      </c>
      <c r="E10" s="774" t="s">
        <v>105</v>
      </c>
      <c r="F10" s="774" t="s">
        <v>106</v>
      </c>
      <c r="G10" s="774" t="s">
        <v>107</v>
      </c>
      <c r="H10" s="775" t="s">
        <v>108</v>
      </c>
    </row>
    <row r="11" spans="1:12" ht="8.25" customHeight="1" thickBot="1" x14ac:dyDescent="0.7">
      <c r="B11" s="34"/>
      <c r="C11" s="35"/>
      <c r="D11" s="36"/>
      <c r="E11" s="36"/>
      <c r="F11" s="36"/>
      <c r="G11" s="36"/>
      <c r="H11" s="37"/>
    </row>
    <row r="12" spans="1:12" ht="16.149999999999999" customHeight="1" thickTop="1" x14ac:dyDescent="0.45">
      <c r="B12" s="38" t="s">
        <v>109</v>
      </c>
      <c r="C12" s="39" t="s">
        <v>110</v>
      </c>
      <c r="D12" s="40">
        <v>25</v>
      </c>
      <c r="E12" s="41">
        <v>6.5</v>
      </c>
      <c r="F12" s="42">
        <v>0.6</v>
      </c>
      <c r="G12" s="43">
        <v>44340</v>
      </c>
      <c r="H12" s="44">
        <v>475456785</v>
      </c>
    </row>
    <row r="13" spans="1:12" ht="16.149999999999999" customHeight="1" x14ac:dyDescent="0.45">
      <c r="B13" s="38" t="s">
        <v>111</v>
      </c>
      <c r="C13" s="45" t="s">
        <v>112</v>
      </c>
      <c r="D13" s="46">
        <v>30</v>
      </c>
      <c r="E13" s="47">
        <v>7.8</v>
      </c>
      <c r="F13" s="48">
        <v>0.9</v>
      </c>
      <c r="G13" s="49">
        <v>42879</v>
      </c>
      <c r="H13" s="50">
        <v>774567851</v>
      </c>
    </row>
    <row r="14" spans="1:12" ht="16.149999999999999" customHeight="1" x14ac:dyDescent="0.45">
      <c r="B14" s="38" t="s">
        <v>113</v>
      </c>
      <c r="C14" s="45" t="s">
        <v>114</v>
      </c>
      <c r="D14" s="46">
        <v>35</v>
      </c>
      <c r="E14" s="47">
        <v>6.5</v>
      </c>
      <c r="F14" s="48">
        <v>0.7</v>
      </c>
      <c r="G14" s="49">
        <v>42879</v>
      </c>
      <c r="H14" s="50">
        <v>736789217</v>
      </c>
    </row>
    <row r="15" spans="1:12" ht="16.149999999999999" customHeight="1" x14ac:dyDescent="0.45">
      <c r="B15" s="38" t="s">
        <v>115</v>
      </c>
      <c r="C15" s="45" t="s">
        <v>116</v>
      </c>
      <c r="D15" s="46">
        <v>40</v>
      </c>
      <c r="E15" s="47">
        <v>8.6999999999999993</v>
      </c>
      <c r="F15" s="48">
        <v>0.75</v>
      </c>
      <c r="G15" s="49">
        <v>42880</v>
      </c>
      <c r="H15" s="50">
        <v>372789983</v>
      </c>
    </row>
    <row r="16" spans="1:12" ht="16.149999999999999" customHeight="1" x14ac:dyDescent="0.45">
      <c r="B16" s="38" t="s">
        <v>117</v>
      </c>
      <c r="C16" s="45" t="s">
        <v>118</v>
      </c>
      <c r="D16" s="46">
        <v>45</v>
      </c>
      <c r="E16" s="47">
        <v>4.7</v>
      </c>
      <c r="F16" s="48">
        <v>0.55000000000000004</v>
      </c>
      <c r="G16" s="49">
        <v>42880</v>
      </c>
      <c r="H16" s="50">
        <v>671901049</v>
      </c>
    </row>
    <row r="17" spans="1:9" ht="16.149999999999999" customHeight="1" thickBot="1" x14ac:dyDescent="0.5">
      <c r="B17" s="38" t="s">
        <v>119</v>
      </c>
      <c r="C17" s="51" t="s">
        <v>110</v>
      </c>
      <c r="D17" s="52">
        <v>50</v>
      </c>
      <c r="E17" s="53">
        <v>9.8000000000000007</v>
      </c>
      <c r="F17" s="54">
        <v>0.89</v>
      </c>
      <c r="G17" s="55">
        <v>42881</v>
      </c>
      <c r="H17" s="56">
        <v>971012115</v>
      </c>
    </row>
    <row r="18" spans="1:9" ht="16.5" thickTop="1" thickBot="1" x14ac:dyDescent="0.55000000000000004">
      <c r="A18" s="57"/>
      <c r="B18" s="58" t="s">
        <v>120</v>
      </c>
      <c r="C18" s="59" t="s">
        <v>121</v>
      </c>
      <c r="D18" s="60" t="s">
        <v>122</v>
      </c>
      <c r="E18" s="61" t="s">
        <v>123</v>
      </c>
      <c r="F18" s="61" t="s">
        <v>124</v>
      </c>
      <c r="G18" s="61" t="s">
        <v>125</v>
      </c>
      <c r="H18" s="62" t="s">
        <v>108</v>
      </c>
    </row>
    <row r="19" spans="1:9" ht="15.75" customHeight="1" x14ac:dyDescent="0.5">
      <c r="A19" s="57"/>
      <c r="I19" t="s">
        <v>126</v>
      </c>
    </row>
    <row r="20" spans="1:9" ht="16.899999999999999" customHeight="1" x14ac:dyDescent="0.45">
      <c r="B20" s="769"/>
      <c r="C20" s="769"/>
      <c r="D20" s="769"/>
      <c r="E20" s="769"/>
      <c r="F20" s="769"/>
      <c r="G20" s="769"/>
      <c r="H20" s="769"/>
      <c r="I20" s="30"/>
    </row>
    <row r="21" spans="1:9" ht="16.899999999999999" customHeight="1" x14ac:dyDescent="0.55000000000000004">
      <c r="B21" s="776" t="s">
        <v>101</v>
      </c>
      <c r="C21" s="776"/>
      <c r="D21" s="776"/>
      <c r="E21" s="776"/>
      <c r="F21" s="776"/>
      <c r="G21" s="776"/>
      <c r="H21" s="769" t="s">
        <v>58</v>
      </c>
      <c r="I21" s="30"/>
    </row>
    <row r="22" spans="1:9" ht="6.4" customHeight="1" thickBot="1" x14ac:dyDescent="0.5">
      <c r="B22" s="31"/>
      <c r="C22" s="31"/>
      <c r="D22" s="32"/>
      <c r="E22" s="31"/>
      <c r="F22" s="31"/>
      <c r="G22" s="33"/>
      <c r="I22" s="30"/>
    </row>
    <row r="23" spans="1:9" ht="16.899999999999999" x14ac:dyDescent="0.65">
      <c r="B23" s="770" t="s">
        <v>102</v>
      </c>
      <c r="C23" s="771" t="s">
        <v>103</v>
      </c>
      <c r="D23" s="771" t="s">
        <v>104</v>
      </c>
      <c r="E23" s="771" t="s">
        <v>105</v>
      </c>
      <c r="F23" s="771" t="s">
        <v>106</v>
      </c>
      <c r="G23" s="771" t="s">
        <v>107</v>
      </c>
      <c r="H23" s="772" t="s">
        <v>108</v>
      </c>
      <c r="I23" s="30"/>
    </row>
    <row r="24" spans="1:9" ht="6" customHeight="1" x14ac:dyDescent="0.65">
      <c r="B24" s="34"/>
      <c r="C24" s="36"/>
      <c r="D24" s="36"/>
      <c r="E24" s="36"/>
      <c r="F24" s="36"/>
      <c r="G24" s="36"/>
      <c r="H24" s="37"/>
      <c r="I24" s="30"/>
    </row>
    <row r="25" spans="1:9" ht="16.149999999999999" customHeight="1" x14ac:dyDescent="0.45">
      <c r="B25" s="38" t="s">
        <v>109</v>
      </c>
      <c r="C25" s="63" t="s">
        <v>110</v>
      </c>
      <c r="D25" s="577">
        <v>25</v>
      </c>
      <c r="E25" s="64">
        <v>6.5</v>
      </c>
      <c r="F25" s="65">
        <v>0.6</v>
      </c>
      <c r="G25" s="689">
        <v>44340</v>
      </c>
      <c r="H25" s="66">
        <v>475456785</v>
      </c>
      <c r="I25" s="30"/>
    </row>
    <row r="26" spans="1:9" ht="16.149999999999999" customHeight="1" x14ac:dyDescent="0.45">
      <c r="B26" s="38" t="s">
        <v>111</v>
      </c>
      <c r="C26" s="63" t="s">
        <v>112</v>
      </c>
      <c r="D26" s="577">
        <v>30</v>
      </c>
      <c r="E26" s="64">
        <v>7.8</v>
      </c>
      <c r="F26" s="65">
        <v>0.9</v>
      </c>
      <c r="G26" s="689">
        <v>44341</v>
      </c>
      <c r="H26" s="66">
        <v>774567851</v>
      </c>
      <c r="I26" s="30"/>
    </row>
    <row r="27" spans="1:9" ht="16.149999999999999" customHeight="1" x14ac:dyDescent="0.45">
      <c r="B27" s="38" t="s">
        <v>113</v>
      </c>
      <c r="C27" s="63" t="s">
        <v>114</v>
      </c>
      <c r="D27" s="577">
        <v>35</v>
      </c>
      <c r="E27" s="64">
        <v>6.5</v>
      </c>
      <c r="F27" s="65">
        <v>0.7</v>
      </c>
      <c r="G27" s="689">
        <v>44342</v>
      </c>
      <c r="H27" s="66">
        <v>736789217</v>
      </c>
      <c r="I27" s="30"/>
    </row>
    <row r="28" spans="1:9" ht="16.149999999999999" customHeight="1" x14ac:dyDescent="0.45">
      <c r="B28" s="38" t="s">
        <v>115</v>
      </c>
      <c r="C28" s="63" t="s">
        <v>116</v>
      </c>
      <c r="D28" s="577">
        <v>40</v>
      </c>
      <c r="E28" s="64">
        <v>8.6999999999999993</v>
      </c>
      <c r="F28" s="65">
        <v>0.75</v>
      </c>
      <c r="G28" s="689">
        <v>44343</v>
      </c>
      <c r="H28" s="66">
        <v>372789983</v>
      </c>
      <c r="I28" s="30"/>
    </row>
    <row r="29" spans="1:9" ht="16.149999999999999" customHeight="1" x14ac:dyDescent="0.45">
      <c r="B29" s="38" t="s">
        <v>117</v>
      </c>
      <c r="C29" s="63" t="s">
        <v>118</v>
      </c>
      <c r="D29" s="577">
        <v>45</v>
      </c>
      <c r="E29" s="64">
        <v>4.7</v>
      </c>
      <c r="F29" s="65">
        <v>0.55000000000000004</v>
      </c>
      <c r="G29" s="689">
        <v>44344</v>
      </c>
      <c r="H29" s="66">
        <v>671901049</v>
      </c>
      <c r="I29" s="30"/>
    </row>
    <row r="30" spans="1:9" ht="16.149999999999999" customHeight="1" thickBot="1" x14ac:dyDescent="0.5">
      <c r="B30" s="38" t="s">
        <v>119</v>
      </c>
      <c r="C30" s="67" t="s">
        <v>110</v>
      </c>
      <c r="D30" s="578">
        <v>50</v>
      </c>
      <c r="E30" s="68">
        <v>9.8000000000000007</v>
      </c>
      <c r="F30" s="69">
        <v>0.89</v>
      </c>
      <c r="G30" s="689">
        <v>44345</v>
      </c>
      <c r="H30" s="70">
        <v>971012115</v>
      </c>
      <c r="I30" s="30"/>
    </row>
    <row r="31" spans="1:9" ht="16.5" thickTop="1" thickBot="1" x14ac:dyDescent="0.5">
      <c r="B31" s="58" t="s">
        <v>120</v>
      </c>
      <c r="C31" s="694" t="s">
        <v>121</v>
      </c>
      <c r="D31" s="71" t="s">
        <v>122</v>
      </c>
      <c r="E31" s="72" t="s">
        <v>123</v>
      </c>
      <c r="F31" s="72" t="s">
        <v>124</v>
      </c>
      <c r="G31" s="72" t="s">
        <v>125</v>
      </c>
      <c r="H31" s="73" t="s">
        <v>108</v>
      </c>
      <c r="I31" s="30"/>
    </row>
  </sheetData>
  <mergeCells count="1">
    <mergeCell ref="A1:H1"/>
  </mergeCells>
  <printOptions horizontalCentered="1"/>
  <pageMargins left="0.19685039370078741" right="0.19685039370078741" top="1.1811023622047245" bottom="0.59055118110236227" header="0.51181102362204722" footer="0.51181102362204722"/>
  <pageSetup paperSize="9" scale="97" orientation="portrait" blackAndWhite="1" horizontalDpi="4294967293" verticalDpi="4294967293" r:id="rId1"/>
  <headerFooter scaleWithDoc="0">
    <oddHeader>&amp;C&amp;20Basiscursus gecombineerd met gevorderd  &amp;R&amp;G</oddHeader>
    <oddFooter>&amp;L® computraining&amp;R&amp;D</oddFooter>
    <firstHeader>&amp;L&amp;P&amp;C&amp;24Basiscursus Excel 2010</firstHeader>
    <firstFooter>&amp;L® computraining&amp;R&amp;D</first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0"/>
  <sheetViews>
    <sheetView showGridLines="0" topLeftCell="B1" zoomScaleNormal="100" zoomScaleSheetLayoutView="100" workbookViewId="0">
      <selection activeCell="B9" sqref="B9"/>
    </sheetView>
  </sheetViews>
  <sheetFormatPr defaultColWidth="8.73046875" defaultRowHeight="15.75" x14ac:dyDescent="0.5"/>
  <cols>
    <col min="1" max="1" width="3.1328125" style="82" customWidth="1"/>
    <col min="12" max="12" width="11.3984375" customWidth="1"/>
    <col min="14" max="14" width="12.265625" bestFit="1" customWidth="1"/>
    <col min="16" max="16" width="9" bestFit="1" customWidth="1"/>
  </cols>
  <sheetData>
    <row r="1" spans="1:12" ht="30" customHeight="1" thickBot="1" x14ac:dyDescent="0.5">
      <c r="A1" s="777" t="s">
        <v>127</v>
      </c>
      <c r="B1" s="777"/>
      <c r="C1" s="777"/>
      <c r="D1" s="777"/>
      <c r="E1" s="777"/>
      <c r="F1" s="777"/>
      <c r="G1" s="777"/>
      <c r="H1" s="777"/>
      <c r="I1" s="777"/>
      <c r="J1" s="777"/>
      <c r="K1" s="777"/>
      <c r="L1" s="777"/>
    </row>
    <row r="2" spans="1:12" s="78" customFormat="1" ht="18.399999999999999" thickTop="1" x14ac:dyDescent="0.55000000000000004">
      <c r="A2" s="9" t="s">
        <v>128</v>
      </c>
      <c r="B2" s="77"/>
      <c r="C2" s="77"/>
      <c r="D2" s="77"/>
      <c r="E2" s="77"/>
      <c r="F2" s="77"/>
      <c r="G2" s="77"/>
      <c r="H2" s="77"/>
      <c r="I2" s="77"/>
      <c r="J2" s="77"/>
      <c r="K2" s="77"/>
      <c r="L2" s="77"/>
    </row>
    <row r="3" spans="1:12" x14ac:dyDescent="0.5">
      <c r="A3" s="82">
        <v>1</v>
      </c>
      <c r="B3" s="27" t="s">
        <v>129</v>
      </c>
      <c r="C3" s="27"/>
      <c r="D3" s="27"/>
      <c r="E3" s="27"/>
      <c r="F3" s="27"/>
      <c r="G3" s="27"/>
      <c r="H3" s="27"/>
      <c r="I3" s="27"/>
      <c r="J3" s="27"/>
    </row>
    <row r="4" spans="1:12" x14ac:dyDescent="0.5">
      <c r="A4" s="82">
        <v>2</v>
      </c>
      <c r="B4" s="27" t="s">
        <v>130</v>
      </c>
      <c r="C4" s="27"/>
      <c r="D4" s="27"/>
      <c r="E4" s="27"/>
      <c r="F4" s="27"/>
      <c r="G4" s="27"/>
      <c r="H4" s="27"/>
      <c r="I4" s="27"/>
      <c r="J4" s="27"/>
    </row>
    <row r="5" spans="1:12" x14ac:dyDescent="0.5">
      <c r="A5" s="82">
        <v>3</v>
      </c>
      <c r="B5" s="27" t="s">
        <v>131</v>
      </c>
      <c r="C5" s="27"/>
      <c r="D5" s="27"/>
      <c r="E5" s="27"/>
      <c r="F5" s="27"/>
      <c r="G5" s="27"/>
      <c r="H5" s="27"/>
      <c r="I5" s="27"/>
      <c r="J5" s="27"/>
    </row>
    <row r="6" spans="1:12" x14ac:dyDescent="0.5">
      <c r="A6" s="82">
        <v>4</v>
      </c>
      <c r="B6" s="27" t="s">
        <v>132</v>
      </c>
      <c r="C6" s="27"/>
      <c r="D6" s="27"/>
      <c r="E6" s="27"/>
      <c r="F6" s="27"/>
      <c r="G6" s="27"/>
      <c r="H6" s="27"/>
      <c r="I6" s="27"/>
      <c r="J6" s="27"/>
    </row>
    <row r="7" spans="1:12" x14ac:dyDescent="0.5">
      <c r="A7" s="82">
        <v>5</v>
      </c>
      <c r="B7" s="27" t="s">
        <v>133</v>
      </c>
      <c r="C7" s="27"/>
      <c r="D7" s="27"/>
      <c r="E7" s="27"/>
      <c r="F7" s="27"/>
      <c r="G7" s="27"/>
      <c r="H7" s="27"/>
      <c r="I7" s="27"/>
      <c r="J7" s="27"/>
    </row>
    <row r="8" spans="1:12" x14ac:dyDescent="0.5">
      <c r="A8" s="82">
        <v>6</v>
      </c>
      <c r="B8" s="27" t="s">
        <v>134</v>
      </c>
      <c r="C8" s="27"/>
      <c r="D8" s="27"/>
      <c r="E8" s="27"/>
      <c r="F8" s="27"/>
      <c r="G8" s="27"/>
      <c r="H8" s="27"/>
      <c r="I8" s="27"/>
      <c r="J8" s="27"/>
    </row>
    <row r="9" spans="1:12" x14ac:dyDescent="0.5">
      <c r="B9" s="27"/>
      <c r="C9" s="27"/>
      <c r="D9" s="27"/>
      <c r="E9" s="27"/>
      <c r="F9" s="27"/>
      <c r="G9" s="27"/>
      <c r="H9" s="27"/>
      <c r="I9" s="27"/>
      <c r="J9" s="27"/>
    </row>
    <row r="10" spans="1:12" ht="18" x14ac:dyDescent="0.55000000000000004">
      <c r="A10" s="9" t="s">
        <v>135</v>
      </c>
      <c r="B10" s="77"/>
      <c r="C10" s="77"/>
      <c r="D10" s="77"/>
      <c r="E10" s="77"/>
      <c r="F10" s="77"/>
      <c r="G10" s="77"/>
      <c r="H10" s="77"/>
      <c r="I10" s="77"/>
      <c r="J10" s="77"/>
      <c r="K10" s="77"/>
      <c r="L10" s="77"/>
    </row>
    <row r="11" spans="1:12" x14ac:dyDescent="0.5">
      <c r="A11" s="82">
        <v>1</v>
      </c>
      <c r="B11" s="27" t="s">
        <v>136</v>
      </c>
      <c r="C11" s="27"/>
      <c r="D11" s="27"/>
      <c r="E11" s="27"/>
      <c r="F11" s="27"/>
      <c r="G11" s="27"/>
      <c r="H11" s="27"/>
      <c r="I11" s="27"/>
      <c r="J11" s="27"/>
    </row>
    <row r="12" spans="1:12" x14ac:dyDescent="0.5">
      <c r="A12" s="82">
        <v>2</v>
      </c>
      <c r="B12" s="27" t="s">
        <v>137</v>
      </c>
      <c r="C12" s="27"/>
      <c r="D12" s="27"/>
      <c r="E12" s="27"/>
      <c r="F12" s="27"/>
      <c r="G12" s="27"/>
      <c r="H12" s="27"/>
      <c r="I12" s="27"/>
      <c r="J12" s="27"/>
    </row>
    <row r="13" spans="1:12" x14ac:dyDescent="0.5">
      <c r="A13" s="82">
        <v>3</v>
      </c>
      <c r="B13" s="27" t="s">
        <v>138</v>
      </c>
      <c r="C13" s="27"/>
      <c r="D13" s="27"/>
      <c r="E13" s="27"/>
      <c r="F13" s="27"/>
      <c r="G13" s="27"/>
      <c r="H13" s="27"/>
      <c r="I13" s="27"/>
      <c r="J13" s="27"/>
    </row>
    <row r="14" spans="1:12" x14ac:dyDescent="0.5">
      <c r="A14" s="82">
        <v>4</v>
      </c>
      <c r="B14" s="27" t="s">
        <v>139</v>
      </c>
      <c r="C14" s="27"/>
      <c r="D14" s="27"/>
      <c r="E14" s="27"/>
      <c r="F14" s="27"/>
      <c r="G14" s="27"/>
      <c r="H14" s="27"/>
      <c r="I14" s="27"/>
      <c r="J14" s="27"/>
    </row>
    <row r="15" spans="1:12" x14ac:dyDescent="0.5">
      <c r="B15" s="27" t="s">
        <v>140</v>
      </c>
      <c r="C15" s="27"/>
      <c r="D15" s="27"/>
      <c r="E15" s="27"/>
      <c r="F15" s="27"/>
      <c r="G15" s="27"/>
      <c r="H15" s="27"/>
      <c r="I15" s="27"/>
      <c r="J15" s="27"/>
    </row>
    <row r="16" spans="1:12" x14ac:dyDescent="0.5">
      <c r="B16" s="27"/>
      <c r="C16" s="27"/>
      <c r="D16" s="27"/>
      <c r="E16" s="27"/>
      <c r="F16" s="27"/>
      <c r="G16" s="27"/>
      <c r="H16" s="27"/>
      <c r="I16" s="27"/>
      <c r="J16" s="27"/>
    </row>
    <row r="17" spans="1:12" s="27" customFormat="1" ht="18" x14ac:dyDescent="0.55000000000000004">
      <c r="A17" s="9" t="s">
        <v>141</v>
      </c>
      <c r="B17" s="77"/>
      <c r="C17" s="77"/>
      <c r="D17" s="77"/>
      <c r="E17" s="77"/>
      <c r="F17" s="77"/>
      <c r="G17" s="77"/>
      <c r="H17" s="77"/>
      <c r="I17" s="77"/>
      <c r="J17" s="77"/>
      <c r="K17" s="77"/>
      <c r="L17" s="77"/>
    </row>
    <row r="18" spans="1:12" s="27" customFormat="1" x14ac:dyDescent="0.5">
      <c r="A18" s="82">
        <v>1</v>
      </c>
      <c r="B18" s="83" t="s">
        <v>142</v>
      </c>
    </row>
    <row r="19" spans="1:12" s="27" customFormat="1" x14ac:dyDescent="0.5">
      <c r="A19" s="82"/>
      <c r="B19" s="27" t="s">
        <v>143</v>
      </c>
    </row>
    <row r="20" spans="1:12" s="27" customFormat="1" x14ac:dyDescent="0.5">
      <c r="A20" s="82"/>
      <c r="B20" s="27" t="s">
        <v>144</v>
      </c>
    </row>
    <row r="21" spans="1:12" s="27" customFormat="1" x14ac:dyDescent="0.5">
      <c r="A21" s="82">
        <v>2</v>
      </c>
      <c r="B21" s="83" t="s">
        <v>145</v>
      </c>
    </row>
    <row r="22" spans="1:12" s="27" customFormat="1" x14ac:dyDescent="0.5">
      <c r="A22" s="82"/>
      <c r="B22" s="27" t="s">
        <v>143</v>
      </c>
    </row>
    <row r="23" spans="1:12" x14ac:dyDescent="0.5">
      <c r="B23" s="27" t="s">
        <v>146</v>
      </c>
      <c r="C23" s="27"/>
      <c r="D23" s="27"/>
      <c r="E23" s="27"/>
      <c r="F23" s="27"/>
      <c r="G23" s="27"/>
      <c r="H23" s="27"/>
      <c r="I23" s="27"/>
      <c r="J23" s="27"/>
      <c r="K23" s="27"/>
      <c r="L23" s="27"/>
    </row>
    <row r="24" spans="1:12" x14ac:dyDescent="0.5">
      <c r="A24" s="82">
        <v>3</v>
      </c>
      <c r="B24" s="83" t="s">
        <v>147</v>
      </c>
      <c r="C24" s="27"/>
    </row>
    <row r="25" spans="1:12" x14ac:dyDescent="0.5">
      <c r="B25" s="27" t="s">
        <v>143</v>
      </c>
      <c r="C25" s="27"/>
    </row>
    <row r="26" spans="1:12" x14ac:dyDescent="0.5">
      <c r="B26" s="27" t="s">
        <v>148</v>
      </c>
      <c r="C26" s="27"/>
    </row>
    <row r="27" spans="1:12" x14ac:dyDescent="0.5">
      <c r="B27" s="27"/>
      <c r="C27" s="27"/>
    </row>
    <row r="28" spans="1:12" s="78" customFormat="1" ht="18" x14ac:dyDescent="0.55000000000000004">
      <c r="A28" s="10" t="s">
        <v>149</v>
      </c>
      <c r="B28" s="77"/>
      <c r="C28" s="77"/>
      <c r="D28" s="77"/>
      <c r="E28" s="77"/>
      <c r="F28" s="74"/>
      <c r="G28" s="74"/>
      <c r="H28" s="74"/>
      <c r="I28" s="74"/>
      <c r="J28" s="74"/>
      <c r="K28" s="74"/>
      <c r="L28" s="77"/>
    </row>
    <row r="29" spans="1:12" s="27" customFormat="1" x14ac:dyDescent="0.5">
      <c r="A29" s="82">
        <v>1</v>
      </c>
      <c r="B29" s="27" t="s">
        <v>150</v>
      </c>
    </row>
    <row r="30" spans="1:12" s="27" customFormat="1" x14ac:dyDescent="0.5">
      <c r="A30" s="82">
        <v>2</v>
      </c>
      <c r="B30" s="27" t="s">
        <v>151</v>
      </c>
    </row>
    <row r="31" spans="1:12" x14ac:dyDescent="0.5">
      <c r="A31" s="82">
        <v>3</v>
      </c>
      <c r="B31" s="27" t="s">
        <v>152</v>
      </c>
    </row>
    <row r="32" spans="1:12" ht="14.25" x14ac:dyDescent="0.45">
      <c r="A32" s="81">
        <v>4</v>
      </c>
      <c r="B32" t="s">
        <v>153</v>
      </c>
    </row>
    <row r="33" spans="1:1" ht="14.25" x14ac:dyDescent="0.45">
      <c r="A33" s="81"/>
    </row>
    <row r="34" spans="1:1" ht="14.25" x14ac:dyDescent="0.45">
      <c r="A34" s="81"/>
    </row>
    <row r="35" spans="1:1" ht="14.25" x14ac:dyDescent="0.45">
      <c r="A35" s="81"/>
    </row>
    <row r="36" spans="1:1" ht="14.25" x14ac:dyDescent="0.45">
      <c r="A36" s="81"/>
    </row>
    <row r="37" spans="1:1" ht="14.25" x14ac:dyDescent="0.45">
      <c r="A37" s="81"/>
    </row>
    <row r="38" spans="1:1" ht="14.25" x14ac:dyDescent="0.45">
      <c r="A38" s="81"/>
    </row>
    <row r="39" spans="1:1" ht="14.25" x14ac:dyDescent="0.45">
      <c r="A39" s="81"/>
    </row>
    <row r="40" spans="1:1" ht="14.25" x14ac:dyDescent="0.45">
      <c r="A40" s="81"/>
    </row>
  </sheetData>
  <mergeCells count="1">
    <mergeCell ref="A1:L1"/>
  </mergeCells>
  <printOptions horizontalCentered="1"/>
  <pageMargins left="0.23622047244094491" right="0.23622047244094491" top="1.1417322834645669" bottom="0.74803149606299213" header="0.70866141732283472" footer="0.31496062992125984"/>
  <pageSetup paperSize="9" scale="90" orientation="portrait" blackAndWhite="1" horizontalDpi="4294967293" verticalDpi="4294967293" r:id="rId1"/>
  <headerFooter scaleWithDoc="0">
    <oddHeader>&amp;C&amp;20Basiscursus gecombineerd met gevorderd&amp;R&amp;G</oddHeader>
    <firstHeader>&amp;L&amp;P&amp;C&amp;24Basiscursus Excel 2010</firstHeader>
    <firstFooter>&amp;L® computraining&amp;R&amp;D</firstFooter>
  </headerFooter>
  <rowBreaks count="1" manualBreakCount="1">
    <brk id="35" max="11" man="1"/>
  </rowBreaks>
  <colBreaks count="1" manualBreakCount="1">
    <brk id="12"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7"/>
  <sheetViews>
    <sheetView showGridLines="0" showZeros="0" topLeftCell="A10" zoomScaleNormal="100" zoomScaleSheetLayoutView="100" workbookViewId="0">
      <selection activeCell="M28" sqref="M28"/>
    </sheetView>
  </sheetViews>
  <sheetFormatPr defaultColWidth="8.73046875" defaultRowHeight="14.25" x14ac:dyDescent="0.45"/>
  <cols>
    <col min="1" max="1" width="4.3984375" style="93" customWidth="1"/>
    <col min="2" max="10" width="5.1328125" customWidth="1"/>
    <col min="11" max="11" width="4.265625" bestFit="1" customWidth="1"/>
    <col min="12" max="13" width="5.3984375" customWidth="1"/>
    <col min="15" max="16" width="8.1328125" customWidth="1"/>
    <col min="17" max="17" width="13.265625" style="6" customWidth="1"/>
    <col min="18" max="18" width="3" customWidth="1"/>
    <col min="19" max="19" width="9" customWidth="1"/>
    <col min="20" max="25" width="6.265625" customWidth="1"/>
    <col min="26" max="28" width="9" customWidth="1"/>
  </cols>
  <sheetData>
    <row r="1" spans="1:26" ht="30" customHeight="1" thickBot="1" x14ac:dyDescent="0.5">
      <c r="A1" s="777" t="s">
        <v>154</v>
      </c>
      <c r="B1" s="777"/>
      <c r="C1" s="777"/>
      <c r="D1" s="777"/>
      <c r="E1" s="777"/>
      <c r="F1" s="777"/>
      <c r="G1" s="777"/>
      <c r="H1" s="777"/>
      <c r="I1" s="777"/>
      <c r="J1" s="777"/>
      <c r="K1" s="777"/>
      <c r="L1" s="777"/>
      <c r="M1" s="777"/>
      <c r="N1" s="777"/>
      <c r="O1" s="777"/>
      <c r="P1" s="777"/>
      <c r="Q1" s="777"/>
      <c r="R1" s="777"/>
    </row>
    <row r="2" spans="1:26" s="86" customFormat="1" ht="18.399999999999999" thickTop="1" x14ac:dyDescent="0.55000000000000004">
      <c r="A2" s="84" t="s">
        <v>155</v>
      </c>
      <c r="B2" s="85"/>
      <c r="C2" s="84"/>
      <c r="D2" s="84"/>
      <c r="E2" s="84"/>
      <c r="F2" s="84"/>
      <c r="G2" s="84"/>
      <c r="H2" s="84"/>
      <c r="I2" s="84"/>
      <c r="J2" s="84"/>
      <c r="K2" s="84"/>
      <c r="L2" s="84"/>
      <c r="M2" s="84"/>
      <c r="N2" s="84"/>
      <c r="O2" s="84"/>
      <c r="P2" s="84"/>
      <c r="Q2" s="84"/>
      <c r="R2" s="84"/>
      <c r="T2" s="11" t="s">
        <v>156</v>
      </c>
      <c r="U2" s="11" t="s">
        <v>157</v>
      </c>
      <c r="V2" s="11" t="s">
        <v>158</v>
      </c>
      <c r="W2" s="11" t="s">
        <v>159</v>
      </c>
      <c r="X2" s="11" t="s">
        <v>160</v>
      </c>
      <c r="Y2" s="11" t="s">
        <v>161</v>
      </c>
      <c r="Z2" s="11"/>
    </row>
    <row r="3" spans="1:26" s="27" customFormat="1" ht="15.75" x14ac:dyDescent="0.5">
      <c r="A3" s="87">
        <v>1</v>
      </c>
      <c r="B3" s="88" t="s">
        <v>162</v>
      </c>
      <c r="Q3" s="89"/>
      <c r="S3" s="6" t="s">
        <v>163</v>
      </c>
    </row>
    <row r="4" spans="1:26" s="27" customFormat="1" ht="15.75" x14ac:dyDescent="0.5">
      <c r="A4" s="87">
        <v>2</v>
      </c>
      <c r="B4" s="88" t="s">
        <v>164</v>
      </c>
      <c r="Q4" s="89"/>
      <c r="R4" s="89"/>
      <c r="S4" s="6" t="s">
        <v>165</v>
      </c>
    </row>
    <row r="5" spans="1:26" s="27" customFormat="1" ht="15.75" x14ac:dyDescent="0.5">
      <c r="A5" s="87">
        <v>3</v>
      </c>
      <c r="B5" s="88" t="s">
        <v>166</v>
      </c>
      <c r="Q5" s="89"/>
      <c r="S5" s="6" t="s">
        <v>167</v>
      </c>
    </row>
    <row r="6" spans="1:26" s="27" customFormat="1" ht="15.75" x14ac:dyDescent="0.5">
      <c r="A6" s="87">
        <v>4</v>
      </c>
      <c r="B6" s="88" t="s">
        <v>168</v>
      </c>
      <c r="Q6" s="89"/>
      <c r="S6" s="6" t="s">
        <v>169</v>
      </c>
    </row>
    <row r="7" spans="1:26" s="27" customFormat="1" ht="15.75" x14ac:dyDescent="0.5">
      <c r="A7" s="87">
        <v>5</v>
      </c>
      <c r="B7" s="23" t="s">
        <v>170</v>
      </c>
      <c r="C7" s="23"/>
      <c r="D7" s="23"/>
      <c r="E7" s="23"/>
      <c r="F7" s="23"/>
      <c r="Q7" s="89"/>
      <c r="S7" s="6" t="s">
        <v>171</v>
      </c>
    </row>
    <row r="8" spans="1:26" s="27" customFormat="1" ht="15.75" x14ac:dyDescent="0.5">
      <c r="A8" s="87">
        <v>6</v>
      </c>
      <c r="B8" s="23" t="s">
        <v>172</v>
      </c>
      <c r="C8" s="23"/>
      <c r="D8" s="23"/>
      <c r="E8" s="23"/>
      <c r="F8" s="23"/>
      <c r="Q8" s="89"/>
    </row>
    <row r="9" spans="1:26" s="27" customFormat="1" ht="15.75" x14ac:dyDescent="0.5">
      <c r="A9" s="87"/>
      <c r="B9" s="23"/>
      <c r="C9" s="23"/>
      <c r="D9" s="23"/>
      <c r="E9" s="23"/>
      <c r="F9" s="23"/>
      <c r="Q9" s="89"/>
    </row>
    <row r="10" spans="1:26" s="78" customFormat="1" ht="19.5" customHeight="1" x14ac:dyDescent="0.55000000000000004">
      <c r="A10" s="84" t="s">
        <v>173</v>
      </c>
      <c r="B10" s="85"/>
      <c r="C10" s="85"/>
      <c r="D10" s="85"/>
      <c r="E10" s="85"/>
      <c r="F10" s="85"/>
      <c r="G10" s="85"/>
      <c r="H10" s="85"/>
      <c r="I10" s="85"/>
      <c r="J10" s="85"/>
      <c r="K10" s="85"/>
      <c r="L10" s="85"/>
      <c r="M10" s="85"/>
      <c r="N10" s="85"/>
      <c r="O10" s="85"/>
      <c r="P10" s="85"/>
      <c r="Q10" s="85"/>
      <c r="R10" s="85"/>
    </row>
    <row r="11" spans="1:26" s="27" customFormat="1" ht="15.75" x14ac:dyDescent="0.5">
      <c r="A11" s="87">
        <v>1</v>
      </c>
      <c r="B11" s="23" t="s">
        <v>174</v>
      </c>
      <c r="C11" s="23"/>
      <c r="D11" s="23"/>
      <c r="E11" s="23"/>
      <c r="F11" s="23"/>
      <c r="Q11" s="89"/>
      <c r="S11" s="6"/>
    </row>
    <row r="12" spans="1:26" s="27" customFormat="1" ht="15.75" x14ac:dyDescent="0.5">
      <c r="A12" s="87">
        <v>2</v>
      </c>
      <c r="B12" s="23" t="s">
        <v>175</v>
      </c>
      <c r="C12" s="23"/>
      <c r="D12" s="23"/>
      <c r="E12" s="23"/>
      <c r="F12" s="23"/>
      <c r="Q12" s="89"/>
      <c r="S12" s="6"/>
    </row>
    <row r="13" spans="1:26" s="27" customFormat="1" ht="16.149999999999999" customHeight="1" x14ac:dyDescent="0.5">
      <c r="A13" s="87">
        <v>3</v>
      </c>
      <c r="B13" s="23" t="s">
        <v>176</v>
      </c>
      <c r="C13" s="23"/>
      <c r="D13" s="23"/>
      <c r="E13" s="23"/>
      <c r="F13" s="23"/>
      <c r="Q13" s="89"/>
    </row>
    <row r="14" spans="1:26" s="27" customFormat="1" ht="16.149999999999999" customHeight="1" x14ac:dyDescent="0.5">
      <c r="A14" s="23"/>
      <c r="B14" s="90" t="s">
        <v>177</v>
      </c>
      <c r="C14" s="90" t="s">
        <v>178</v>
      </c>
      <c r="D14" s="90" t="s">
        <v>179</v>
      </c>
      <c r="E14" s="90" t="s">
        <v>180</v>
      </c>
      <c r="F14" s="90" t="s">
        <v>181</v>
      </c>
      <c r="G14" s="90" t="s">
        <v>182</v>
      </c>
      <c r="H14" s="90" t="s">
        <v>183</v>
      </c>
      <c r="I14" s="90" t="s">
        <v>184</v>
      </c>
      <c r="J14" s="90" t="s">
        <v>185</v>
      </c>
      <c r="K14" s="90" t="s">
        <v>186</v>
      </c>
      <c r="L14" s="90" t="s">
        <v>187</v>
      </c>
      <c r="M14" s="90" t="s">
        <v>188</v>
      </c>
      <c r="N14" s="588"/>
      <c r="O14" s="588"/>
      <c r="Q14" s="89"/>
    </row>
    <row r="15" spans="1:26" s="78" customFormat="1" ht="16.149999999999999" customHeight="1" x14ac:dyDescent="0.55000000000000004">
      <c r="A15" s="23"/>
      <c r="N15"/>
      <c r="O15"/>
      <c r="Q15" s="91"/>
    </row>
    <row r="16" spans="1:26" s="78" customFormat="1" ht="15" customHeight="1" x14ac:dyDescent="0.55000000000000004">
      <c r="A16" s="23"/>
      <c r="B16" s="90" t="s">
        <v>156</v>
      </c>
      <c r="C16" s="90" t="s">
        <v>157</v>
      </c>
      <c r="D16" s="90" t="s">
        <v>158</v>
      </c>
      <c r="E16" s="90" t="s">
        <v>159</v>
      </c>
      <c r="F16" s="90" t="s">
        <v>160</v>
      </c>
      <c r="G16" s="90" t="s">
        <v>161</v>
      </c>
      <c r="H16" s="90" t="s">
        <v>189</v>
      </c>
      <c r="I16"/>
      <c r="J16"/>
      <c r="K16"/>
      <c r="L16"/>
      <c r="M16"/>
      <c r="N16"/>
      <c r="O16"/>
      <c r="Q16" s="91"/>
    </row>
    <row r="17" spans="1:18" s="78" customFormat="1" ht="15" customHeight="1" x14ac:dyDescent="0.55000000000000004">
      <c r="A17" s="23"/>
      <c r="B17" s="23"/>
      <c r="C17" s="23"/>
      <c r="D17" s="23"/>
      <c r="E17" s="23"/>
      <c r="F17" s="23"/>
      <c r="G17" s="23"/>
      <c r="H17" s="23"/>
      <c r="I17"/>
      <c r="J17"/>
      <c r="K17"/>
      <c r="L17"/>
      <c r="M17"/>
      <c r="N17"/>
      <c r="O17"/>
      <c r="Q17" s="91"/>
    </row>
    <row r="18" spans="1:18" s="78" customFormat="1" ht="15" customHeight="1" x14ac:dyDescent="0.55000000000000004">
      <c r="A18" s="23"/>
      <c r="B18" s="90">
        <v>10</v>
      </c>
      <c r="C18" s="90">
        <v>20</v>
      </c>
      <c r="D18" s="90">
        <v>30</v>
      </c>
      <c r="E18" s="90">
        <v>40</v>
      </c>
      <c r="F18" s="90">
        <v>50</v>
      </c>
      <c r="G18" s="90">
        <v>60</v>
      </c>
      <c r="H18" s="90">
        <v>70</v>
      </c>
      <c r="I18" s="90">
        <v>80</v>
      </c>
      <c r="J18" s="90">
        <v>90</v>
      </c>
      <c r="K18" s="90">
        <v>100</v>
      </c>
      <c r="L18"/>
      <c r="M18"/>
      <c r="N18"/>
      <c r="O18"/>
      <c r="Q18" s="91"/>
    </row>
    <row r="19" spans="1:18" ht="16.149999999999999" customHeight="1" x14ac:dyDescent="0.5">
      <c r="A19" s="23"/>
      <c r="C19" s="23"/>
      <c r="D19" s="23"/>
      <c r="E19" s="23"/>
      <c r="F19" s="23"/>
    </row>
    <row r="20" spans="1:18" ht="16.149999999999999" customHeight="1" x14ac:dyDescent="0.5">
      <c r="A20" s="23"/>
      <c r="C20" s="23"/>
      <c r="D20" s="23"/>
      <c r="E20" s="23"/>
      <c r="F20" s="23"/>
    </row>
    <row r="21" spans="1:18" s="78" customFormat="1" ht="16.149999999999999" customHeight="1" x14ac:dyDescent="0.55000000000000004">
      <c r="A21" s="84" t="s">
        <v>190</v>
      </c>
      <c r="B21" s="77"/>
      <c r="C21" s="77"/>
      <c r="D21" s="77"/>
      <c r="E21" s="77"/>
      <c r="F21" s="74"/>
      <c r="G21" s="74"/>
      <c r="H21" s="74"/>
      <c r="I21" s="74"/>
      <c r="J21" s="74"/>
      <c r="K21" s="74"/>
      <c r="L21" s="74"/>
      <c r="M21" s="74"/>
      <c r="N21" s="74"/>
      <c r="O21" s="74"/>
      <c r="P21" s="74"/>
      <c r="Q21" s="77"/>
      <c r="R21" s="77"/>
    </row>
    <row r="22" spans="1:18" ht="16.149999999999999" customHeight="1" x14ac:dyDescent="0.5">
      <c r="A22" s="92">
        <v>1</v>
      </c>
      <c r="B22" s="23" t="s">
        <v>191</v>
      </c>
      <c r="C22" s="23"/>
      <c r="D22" s="23"/>
      <c r="E22" s="23"/>
      <c r="F22" s="23"/>
      <c r="L22" s="76"/>
    </row>
    <row r="23" spans="1:18" ht="15.75" x14ac:dyDescent="0.5">
      <c r="A23" s="92">
        <v>2</v>
      </c>
      <c r="B23" s="23" t="s">
        <v>192</v>
      </c>
      <c r="C23" s="23"/>
      <c r="D23" s="23"/>
      <c r="E23" s="23"/>
      <c r="F23" s="23"/>
    </row>
    <row r="24" spans="1:18" ht="15.75" x14ac:dyDescent="0.5">
      <c r="A24" s="92">
        <v>3</v>
      </c>
      <c r="B24" s="23" t="s">
        <v>193</v>
      </c>
      <c r="C24" s="23"/>
      <c r="D24" s="23"/>
      <c r="E24" s="23"/>
      <c r="F24" s="23"/>
    </row>
    <row r="25" spans="1:18" ht="15.75" x14ac:dyDescent="0.5">
      <c r="A25" s="92">
        <v>4</v>
      </c>
      <c r="B25" s="23" t="s">
        <v>194</v>
      </c>
    </row>
    <row r="26" spans="1:18" ht="16.149999999999999" thickBot="1" x14ac:dyDescent="0.55000000000000004">
      <c r="A26"/>
      <c r="B26" s="780" t="s">
        <v>58</v>
      </c>
      <c r="C26" s="780"/>
      <c r="D26" s="780"/>
      <c r="E26" s="780"/>
      <c r="F26" s="780"/>
      <c r="G26" s="780"/>
      <c r="H26" s="780"/>
      <c r="I26" s="780"/>
      <c r="J26" s="780"/>
      <c r="K26" s="780"/>
      <c r="P26" t="s">
        <v>195</v>
      </c>
    </row>
    <row r="27" spans="1:18" ht="25.5" customHeight="1" thickBot="1" x14ac:dyDescent="0.5">
      <c r="A27"/>
      <c r="B27" s="781" t="s">
        <v>196</v>
      </c>
      <c r="C27" s="782"/>
      <c r="D27" s="782"/>
      <c r="E27" s="782"/>
      <c r="F27" s="782"/>
      <c r="G27" s="782"/>
      <c r="H27" s="782"/>
      <c r="I27" s="782"/>
      <c r="J27" s="782"/>
      <c r="K27" s="783"/>
      <c r="M27" t="s">
        <v>197</v>
      </c>
    </row>
    <row r="28" spans="1:18" x14ac:dyDescent="0.45">
      <c r="A28" s="92"/>
      <c r="B28" s="579">
        <v>1</v>
      </c>
      <c r="C28" s="579">
        <v>2</v>
      </c>
      <c r="D28" s="579">
        <v>3</v>
      </c>
      <c r="E28" s="579">
        <v>4</v>
      </c>
      <c r="F28" s="579">
        <v>5</v>
      </c>
      <c r="G28" s="579">
        <v>6</v>
      </c>
      <c r="H28" s="579">
        <v>7</v>
      </c>
      <c r="I28" s="579">
        <v>8</v>
      </c>
      <c r="J28" s="579">
        <v>9</v>
      </c>
      <c r="K28" s="579">
        <v>10</v>
      </c>
      <c r="L28" s="76"/>
      <c r="M28" s="76">
        <v>1</v>
      </c>
      <c r="N28" s="76">
        <v>2</v>
      </c>
      <c r="O28" s="76"/>
    </row>
    <row r="29" spans="1:18" x14ac:dyDescent="0.45">
      <c r="A29" s="92"/>
      <c r="B29" s="580">
        <v>2</v>
      </c>
      <c r="C29" s="580">
        <v>4</v>
      </c>
      <c r="D29" s="580">
        <v>6</v>
      </c>
      <c r="E29" s="580">
        <v>8</v>
      </c>
      <c r="F29" s="580">
        <v>10</v>
      </c>
      <c r="G29" s="580">
        <v>12</v>
      </c>
      <c r="H29" s="580">
        <v>14</v>
      </c>
      <c r="I29" s="580">
        <v>16</v>
      </c>
      <c r="J29" s="580">
        <v>18</v>
      </c>
      <c r="K29" s="580">
        <v>20</v>
      </c>
      <c r="L29" s="76"/>
      <c r="M29" s="76">
        <v>2</v>
      </c>
      <c r="N29" s="76">
        <v>4</v>
      </c>
      <c r="O29" s="76"/>
    </row>
    <row r="30" spans="1:18" x14ac:dyDescent="0.45">
      <c r="A30" s="92"/>
      <c r="B30" s="580">
        <v>3</v>
      </c>
      <c r="C30" s="580">
        <v>6</v>
      </c>
      <c r="D30" s="580">
        <v>9</v>
      </c>
      <c r="E30" s="580">
        <v>12</v>
      </c>
      <c r="F30" s="580">
        <v>15</v>
      </c>
      <c r="G30" s="580">
        <v>18</v>
      </c>
      <c r="H30" s="580">
        <v>21</v>
      </c>
      <c r="I30" s="580">
        <v>24</v>
      </c>
      <c r="J30" s="580">
        <v>27</v>
      </c>
      <c r="K30" s="580">
        <v>30</v>
      </c>
      <c r="L30" s="76"/>
      <c r="M30" s="76"/>
      <c r="N30" s="76"/>
      <c r="O30" s="76"/>
    </row>
    <row r="31" spans="1:18" x14ac:dyDescent="0.45">
      <c r="B31" s="580">
        <v>4</v>
      </c>
      <c r="C31" s="580">
        <v>8</v>
      </c>
      <c r="D31" s="580">
        <v>12</v>
      </c>
      <c r="E31" s="580">
        <v>16</v>
      </c>
      <c r="F31" s="580">
        <v>20</v>
      </c>
      <c r="G31" s="580">
        <v>24</v>
      </c>
      <c r="H31" s="580">
        <v>28</v>
      </c>
      <c r="I31" s="580">
        <v>32</v>
      </c>
      <c r="J31" s="580">
        <v>36</v>
      </c>
      <c r="K31" s="580">
        <v>40</v>
      </c>
    </row>
    <row r="32" spans="1:18" x14ac:dyDescent="0.45">
      <c r="A32" s="94"/>
      <c r="B32" s="580">
        <v>5</v>
      </c>
      <c r="C32" s="580">
        <v>10</v>
      </c>
      <c r="D32" s="580">
        <v>15</v>
      </c>
      <c r="E32" s="580">
        <v>20</v>
      </c>
      <c r="F32" s="580">
        <v>25</v>
      </c>
      <c r="G32" s="580">
        <v>30</v>
      </c>
      <c r="H32" s="580">
        <v>35</v>
      </c>
      <c r="I32" s="580">
        <v>40</v>
      </c>
      <c r="J32" s="580">
        <v>45</v>
      </c>
      <c r="K32" s="580">
        <v>50</v>
      </c>
    </row>
    <row r="33" spans="1:11" x14ac:dyDescent="0.45">
      <c r="A33" s="94"/>
      <c r="B33" s="580">
        <v>6</v>
      </c>
      <c r="C33" s="580">
        <v>12</v>
      </c>
      <c r="D33" s="580">
        <v>18</v>
      </c>
      <c r="E33" s="580">
        <v>24</v>
      </c>
      <c r="F33" s="580">
        <v>30</v>
      </c>
      <c r="G33" s="580">
        <v>36</v>
      </c>
      <c r="H33" s="580">
        <v>42</v>
      </c>
      <c r="I33" s="580">
        <v>48</v>
      </c>
      <c r="J33" s="580">
        <v>54</v>
      </c>
      <c r="K33" s="580">
        <v>60</v>
      </c>
    </row>
    <row r="34" spans="1:11" x14ac:dyDescent="0.45">
      <c r="A34" s="94"/>
      <c r="B34" s="580">
        <v>7</v>
      </c>
      <c r="C34" s="580">
        <v>14</v>
      </c>
      <c r="D34" s="580">
        <v>21</v>
      </c>
      <c r="E34" s="580">
        <v>28</v>
      </c>
      <c r="F34" s="580">
        <v>35</v>
      </c>
      <c r="G34" s="580">
        <v>42</v>
      </c>
      <c r="H34" s="580">
        <v>49</v>
      </c>
      <c r="I34" s="580">
        <v>56</v>
      </c>
      <c r="J34" s="580">
        <v>63</v>
      </c>
      <c r="K34" s="580">
        <v>70</v>
      </c>
    </row>
    <row r="35" spans="1:11" x14ac:dyDescent="0.45">
      <c r="A35" s="94"/>
      <c r="B35" s="580">
        <v>8</v>
      </c>
      <c r="C35" s="580">
        <v>16</v>
      </c>
      <c r="D35" s="580">
        <v>24</v>
      </c>
      <c r="E35" s="580">
        <v>32</v>
      </c>
      <c r="F35" s="580">
        <v>40</v>
      </c>
      <c r="G35" s="580">
        <v>48</v>
      </c>
      <c r="H35" s="580">
        <v>56</v>
      </c>
      <c r="I35" s="580">
        <v>64</v>
      </c>
      <c r="J35" s="580">
        <v>72</v>
      </c>
      <c r="K35" s="580">
        <v>80</v>
      </c>
    </row>
    <row r="36" spans="1:11" x14ac:dyDescent="0.45">
      <c r="A36" s="94"/>
      <c r="B36" s="580">
        <v>9</v>
      </c>
      <c r="C36" s="580">
        <v>18</v>
      </c>
      <c r="D36" s="580">
        <v>27</v>
      </c>
      <c r="E36" s="580">
        <v>36</v>
      </c>
      <c r="F36" s="580">
        <v>45</v>
      </c>
      <c r="G36" s="580">
        <v>54</v>
      </c>
      <c r="H36" s="580">
        <v>63</v>
      </c>
      <c r="I36" s="580">
        <v>72</v>
      </c>
      <c r="J36" s="580">
        <v>81</v>
      </c>
      <c r="K36" s="580">
        <v>90</v>
      </c>
    </row>
    <row r="37" spans="1:11" x14ac:dyDescent="0.45">
      <c r="B37" s="580">
        <v>10</v>
      </c>
      <c r="C37" s="580">
        <v>20</v>
      </c>
      <c r="D37" s="580">
        <v>30</v>
      </c>
      <c r="E37" s="580">
        <v>40</v>
      </c>
      <c r="F37" s="580">
        <v>50</v>
      </c>
      <c r="G37" s="580">
        <v>60</v>
      </c>
      <c r="H37" s="580">
        <v>70</v>
      </c>
      <c r="I37" s="580">
        <v>80</v>
      </c>
      <c r="J37" s="580">
        <v>90</v>
      </c>
      <c r="K37" s="580">
        <v>100</v>
      </c>
    </row>
    <row r="38" spans="1:11" x14ac:dyDescent="0.45">
      <c r="B38" s="76"/>
      <c r="C38" s="76"/>
      <c r="D38" s="76"/>
      <c r="E38" s="76"/>
      <c r="F38" s="76"/>
      <c r="G38" s="76"/>
      <c r="H38" s="76"/>
      <c r="I38" s="76"/>
      <c r="J38" s="76"/>
    </row>
    <row r="39" spans="1:11" x14ac:dyDescent="0.45">
      <c r="B39" s="76"/>
      <c r="C39" s="76"/>
      <c r="D39" s="76"/>
      <c r="E39" s="76"/>
      <c r="F39" s="76"/>
      <c r="G39" s="76"/>
      <c r="H39" s="76"/>
      <c r="I39" s="76"/>
      <c r="J39" s="76"/>
    </row>
    <row r="40" spans="1:11" x14ac:dyDescent="0.45">
      <c r="B40" s="76"/>
      <c r="C40" s="76"/>
      <c r="D40" s="76"/>
      <c r="E40" s="76"/>
      <c r="F40" s="76"/>
      <c r="G40" s="76"/>
      <c r="H40" s="76"/>
      <c r="I40" s="76"/>
      <c r="J40" s="76"/>
    </row>
    <row r="41" spans="1:11" x14ac:dyDescent="0.45">
      <c r="B41" s="76"/>
      <c r="C41" s="76"/>
      <c r="D41" s="76"/>
      <c r="E41" s="76"/>
      <c r="F41" s="76"/>
      <c r="G41" s="76"/>
      <c r="H41" s="76"/>
      <c r="I41" s="76"/>
      <c r="J41" s="76"/>
    </row>
    <row r="42" spans="1:11" x14ac:dyDescent="0.45">
      <c r="B42" s="76"/>
      <c r="C42" s="76"/>
      <c r="D42" s="76"/>
      <c r="E42" s="76"/>
      <c r="F42" s="76"/>
      <c r="G42" s="76"/>
      <c r="H42" s="76"/>
      <c r="I42" s="76"/>
      <c r="J42" s="76"/>
    </row>
    <row r="43" spans="1:11" x14ac:dyDescent="0.45">
      <c r="B43" s="76"/>
      <c r="C43" s="76"/>
      <c r="D43" s="76"/>
      <c r="E43" s="76"/>
      <c r="F43" s="76"/>
      <c r="G43" s="76"/>
      <c r="H43" s="76"/>
      <c r="I43" s="76"/>
      <c r="J43" s="76"/>
    </row>
    <row r="44" spans="1:11" x14ac:dyDescent="0.45">
      <c r="B44" s="76"/>
      <c r="C44" s="76"/>
      <c r="D44" s="76"/>
      <c r="E44" s="76"/>
      <c r="F44" s="76"/>
      <c r="G44" s="76"/>
      <c r="H44" s="76"/>
      <c r="I44" s="76"/>
      <c r="J44" s="76"/>
    </row>
    <row r="45" spans="1:11" x14ac:dyDescent="0.45">
      <c r="B45" s="76"/>
      <c r="C45" s="76"/>
      <c r="D45" s="76"/>
      <c r="E45" s="76"/>
      <c r="F45" s="76"/>
      <c r="G45" s="76"/>
      <c r="H45" s="76"/>
      <c r="I45" s="76"/>
      <c r="J45" s="76"/>
    </row>
    <row r="46" spans="1:11" x14ac:dyDescent="0.45">
      <c r="B46" s="76"/>
      <c r="C46" s="76"/>
      <c r="D46" s="76"/>
      <c r="E46" s="76"/>
      <c r="F46" s="76"/>
      <c r="G46" s="76"/>
      <c r="H46" s="76"/>
      <c r="I46" s="76"/>
      <c r="J46" s="76"/>
    </row>
    <row r="47" spans="1:11" x14ac:dyDescent="0.45">
      <c r="B47" s="76"/>
      <c r="C47" s="76"/>
      <c r="D47" s="76"/>
      <c r="E47" s="76"/>
      <c r="F47" s="76"/>
      <c r="G47" s="76"/>
      <c r="H47" s="76"/>
      <c r="I47" s="76"/>
      <c r="J47" s="76"/>
    </row>
  </sheetData>
  <mergeCells count="3">
    <mergeCell ref="A1:R1"/>
    <mergeCell ref="B26:K26"/>
    <mergeCell ref="B27:K27"/>
  </mergeCells>
  <printOptions horizontalCentered="1"/>
  <pageMargins left="0.19685039370078741" right="0.19685039370078741" top="0.98425196850393704" bottom="0.39370078740157483" header="0.51181102362204722" footer="0.51181102362204722"/>
  <pageSetup paperSize="9" scale="87" orientation="portrait" blackAndWhite="1" r:id="rId1"/>
  <headerFooter scaleWithDoc="0">
    <oddHeader>&amp;C&amp;20Basiscursus gecombineerd met gevorderd&amp;R&amp;G</oddHeader>
    <oddFooter>&amp;L® computraining&amp;R&amp;D</oddFooter>
    <firstHeader>&amp;L&amp;P&amp;C&amp;24Basiscursus Excel 2010</firstHeader>
    <firstFooter>&amp;L® computraining&amp;R&amp;D</firstFoot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84"/>
  <sheetViews>
    <sheetView showGridLines="0" showWhiteSpace="0" zoomScaleNormal="100" zoomScaleSheetLayoutView="100" workbookViewId="0">
      <selection activeCell="G12" sqref="G12"/>
    </sheetView>
  </sheetViews>
  <sheetFormatPr defaultColWidth="9.1328125" defaultRowHeight="14.25" x14ac:dyDescent="0.45"/>
  <cols>
    <col min="1" max="1" width="3" style="93" customWidth="1"/>
    <col min="2" max="2" width="15.265625" customWidth="1"/>
    <col min="3" max="3" width="5.73046875" style="93" customWidth="1"/>
    <col min="4" max="4" width="12.73046875" customWidth="1"/>
    <col min="5" max="5" width="11" customWidth="1"/>
    <col min="6" max="6" width="13.1328125" customWidth="1"/>
    <col min="7" max="7" width="14.3984375" customWidth="1"/>
    <col min="8" max="8" width="10.1328125" customWidth="1"/>
    <col min="9" max="9" width="9" style="93" customWidth="1"/>
    <col min="10" max="10" width="14.3984375" customWidth="1"/>
    <col min="11" max="11" width="13.73046875" customWidth="1"/>
  </cols>
  <sheetData>
    <row r="1" spans="1:11" s="17" customFormat="1" ht="30.75" customHeight="1" thickBot="1" x14ac:dyDescent="0.5">
      <c r="A1" s="777" t="s">
        <v>198</v>
      </c>
      <c r="B1" s="777"/>
      <c r="C1" s="777"/>
      <c r="D1" s="777"/>
      <c r="E1" s="777"/>
      <c r="F1" s="777"/>
      <c r="G1" s="777"/>
      <c r="H1" s="777"/>
      <c r="I1" s="777"/>
      <c r="J1" s="777"/>
      <c r="K1" s="777"/>
    </row>
    <row r="2" spans="1:11" s="20" customFormat="1" ht="18.399999999999999" thickTop="1" x14ac:dyDescent="0.55000000000000004">
      <c r="A2" s="9" t="s">
        <v>199</v>
      </c>
      <c r="B2" s="95"/>
      <c r="C2" s="96"/>
      <c r="D2" s="95"/>
      <c r="E2" s="95"/>
      <c r="F2" s="95"/>
      <c r="G2" s="95"/>
      <c r="H2" s="95"/>
      <c r="I2" s="97"/>
      <c r="J2" s="77"/>
      <c r="K2" s="77"/>
    </row>
    <row r="3" spans="1:11" s="27" customFormat="1" ht="15.75" x14ac:dyDescent="0.5">
      <c r="B3" s="311" t="s">
        <v>200</v>
      </c>
      <c r="C3" s="98"/>
      <c r="D3" s="23"/>
      <c r="E3" s="23"/>
      <c r="F3" s="23"/>
      <c r="G3" s="99"/>
      <c r="H3" s="99"/>
      <c r="I3" s="98"/>
      <c r="J3" s="99"/>
      <c r="K3" s="100"/>
    </row>
    <row r="4" spans="1:11" s="27" customFormat="1" ht="15.75" x14ac:dyDescent="0.5">
      <c r="A4" s="27">
        <v>1</v>
      </c>
      <c r="B4" s="23" t="s">
        <v>201</v>
      </c>
      <c r="C4" s="98"/>
      <c r="D4" s="23"/>
      <c r="E4" s="23"/>
      <c r="F4" s="23"/>
      <c r="G4" s="99"/>
      <c r="H4" s="99"/>
      <c r="I4" s="98"/>
      <c r="J4" s="99"/>
      <c r="K4" s="100"/>
    </row>
    <row r="5" spans="1:11" s="27" customFormat="1" ht="15.75" x14ac:dyDescent="0.5">
      <c r="A5" s="23">
        <v>2</v>
      </c>
      <c r="B5" s="23" t="s">
        <v>202</v>
      </c>
      <c r="C5" s="98"/>
      <c r="D5" s="23"/>
      <c r="E5" s="23"/>
      <c r="F5" s="23"/>
      <c r="G5" s="99"/>
      <c r="H5" s="99"/>
      <c r="I5" s="98"/>
      <c r="J5" s="99"/>
      <c r="K5" s="100"/>
    </row>
    <row r="6" spans="1:11" s="27" customFormat="1" ht="15.75" x14ac:dyDescent="0.5">
      <c r="A6" s="27">
        <v>3</v>
      </c>
      <c r="B6" s="23" t="s">
        <v>203</v>
      </c>
      <c r="C6" s="98"/>
      <c r="D6" s="23"/>
      <c r="E6" s="23"/>
      <c r="F6" s="23"/>
      <c r="G6" s="99"/>
      <c r="H6" s="99"/>
      <c r="I6" s="98"/>
      <c r="J6" s="99"/>
      <c r="K6" s="100"/>
    </row>
    <row r="7" spans="1:11" s="27" customFormat="1" ht="15.75" x14ac:dyDescent="0.5">
      <c r="A7" s="23">
        <v>4</v>
      </c>
      <c r="B7" s="23" t="s">
        <v>204</v>
      </c>
      <c r="C7" s="98"/>
      <c r="D7" s="23"/>
      <c r="E7" s="23"/>
      <c r="F7" s="23"/>
      <c r="G7" s="99"/>
      <c r="H7" s="99"/>
      <c r="I7" s="98"/>
      <c r="J7" s="99"/>
      <c r="K7" s="100"/>
    </row>
    <row r="8" spans="1:11" s="27" customFormat="1" ht="15.75" x14ac:dyDescent="0.5">
      <c r="A8" s="27">
        <v>5</v>
      </c>
      <c r="B8" s="23" t="s">
        <v>205</v>
      </c>
      <c r="C8" s="98"/>
      <c r="D8" s="23"/>
      <c r="E8" s="23"/>
      <c r="F8" s="23"/>
      <c r="G8" s="99"/>
      <c r="H8" s="99"/>
      <c r="I8" s="98"/>
      <c r="J8" s="99"/>
      <c r="K8" s="100"/>
    </row>
    <row r="9" spans="1:11" s="27" customFormat="1" ht="15.75" x14ac:dyDescent="0.5">
      <c r="A9" s="27">
        <v>6</v>
      </c>
      <c r="B9" s="27" t="s">
        <v>206</v>
      </c>
      <c r="C9" s="98"/>
      <c r="D9" s="23"/>
      <c r="E9" s="23"/>
      <c r="F9" s="23"/>
      <c r="G9" s="99"/>
      <c r="H9" s="99"/>
      <c r="I9" s="98"/>
      <c r="J9" s="99"/>
      <c r="K9" s="100"/>
    </row>
    <row r="10" spans="1:11" s="27" customFormat="1" ht="8.65" customHeight="1" x14ac:dyDescent="0.5">
      <c r="C10" s="101"/>
      <c r="D10" s="102"/>
      <c r="E10" s="102"/>
      <c r="F10" s="102"/>
      <c r="G10" s="103"/>
      <c r="H10" s="103"/>
      <c r="I10" s="101"/>
      <c r="J10" s="103"/>
      <c r="K10" s="104"/>
    </row>
    <row r="11" spans="1:11" s="105" customFormat="1" ht="21" customHeight="1" thickBot="1" x14ac:dyDescent="0.5">
      <c r="B11" s="106" t="s">
        <v>103</v>
      </c>
      <c r="C11" s="107" t="s">
        <v>207</v>
      </c>
      <c r="D11" s="107" t="s">
        <v>208</v>
      </c>
      <c r="E11" s="107" t="s">
        <v>209</v>
      </c>
      <c r="F11" s="107" t="s">
        <v>210</v>
      </c>
      <c r="G11" s="107" t="s">
        <v>211</v>
      </c>
      <c r="H11" s="107" t="s">
        <v>212</v>
      </c>
      <c r="I11" s="107" t="s">
        <v>213</v>
      </c>
      <c r="J11" s="107" t="s">
        <v>108</v>
      </c>
      <c r="K11" s="108" t="s">
        <v>214</v>
      </c>
    </row>
    <row r="12" spans="1:11" s="76" customFormat="1" ht="16.149999999999999" thickTop="1" x14ac:dyDescent="0.5">
      <c r="B12" s="570" t="s">
        <v>215</v>
      </c>
      <c r="C12" s="109" t="s">
        <v>216</v>
      </c>
      <c r="D12" s="110" t="s">
        <v>217</v>
      </c>
      <c r="E12" s="111">
        <v>16</v>
      </c>
      <c r="F12" s="111" t="s">
        <v>218</v>
      </c>
      <c r="G12" s="110" t="s">
        <v>219</v>
      </c>
      <c r="H12" s="112">
        <v>22441</v>
      </c>
      <c r="I12" s="113">
        <f t="shared" ref="I12:I75" ca="1" si="0">DATEDIF(H12,TODAY(),"y")</f>
        <v>63</v>
      </c>
      <c r="J12" s="114">
        <v>646511482</v>
      </c>
      <c r="K12" s="115">
        <v>653717360</v>
      </c>
    </row>
    <row r="13" spans="1:11" s="76" customFormat="1" ht="15.75" x14ac:dyDescent="0.5">
      <c r="B13" s="571" t="s">
        <v>220</v>
      </c>
      <c r="C13" s="116" t="s">
        <v>216</v>
      </c>
      <c r="D13" s="117" t="s">
        <v>217</v>
      </c>
      <c r="E13" s="118">
        <v>16</v>
      </c>
      <c r="F13" s="118" t="s">
        <v>218</v>
      </c>
      <c r="G13" s="117" t="s">
        <v>221</v>
      </c>
      <c r="H13" s="119">
        <v>36316</v>
      </c>
      <c r="I13" s="120">
        <f t="shared" ca="1" si="0"/>
        <v>25</v>
      </c>
      <c r="J13" s="121">
        <v>796526957</v>
      </c>
      <c r="K13" s="122">
        <v>653716085</v>
      </c>
    </row>
    <row r="14" spans="1:11" s="76" customFormat="1" ht="15.75" x14ac:dyDescent="0.5">
      <c r="B14" s="571" t="s">
        <v>222</v>
      </c>
      <c r="C14" s="116" t="s">
        <v>223</v>
      </c>
      <c r="D14" s="117" t="s">
        <v>224</v>
      </c>
      <c r="E14" s="118">
        <v>26</v>
      </c>
      <c r="F14" s="118" t="s">
        <v>225</v>
      </c>
      <c r="G14" s="117" t="s">
        <v>226</v>
      </c>
      <c r="H14" s="119">
        <v>17315</v>
      </c>
      <c r="I14" s="120">
        <f t="shared" ca="1" si="0"/>
        <v>77</v>
      </c>
      <c r="J14" s="121">
        <v>598506530</v>
      </c>
      <c r="K14" s="122">
        <v>653717768</v>
      </c>
    </row>
    <row r="15" spans="1:11" s="76" customFormat="1" ht="15.75" x14ac:dyDescent="0.5">
      <c r="B15" s="571" t="s">
        <v>227</v>
      </c>
      <c r="C15" s="116" t="s">
        <v>223</v>
      </c>
      <c r="D15" s="117" t="s">
        <v>224</v>
      </c>
      <c r="E15" s="118">
        <v>26</v>
      </c>
      <c r="F15" s="118" t="s">
        <v>225</v>
      </c>
      <c r="G15" s="117" t="s">
        <v>228</v>
      </c>
      <c r="H15" s="119">
        <v>31876</v>
      </c>
      <c r="I15" s="120">
        <f t="shared" ca="1" si="0"/>
        <v>37</v>
      </c>
      <c r="J15" s="121">
        <v>748522005</v>
      </c>
      <c r="K15" s="122">
        <v>653716493</v>
      </c>
    </row>
    <row r="16" spans="1:11" s="76" customFormat="1" ht="15.75" x14ac:dyDescent="0.5">
      <c r="B16" s="571" t="s">
        <v>229</v>
      </c>
      <c r="C16" s="116" t="s">
        <v>230</v>
      </c>
      <c r="D16" s="117" t="s">
        <v>231</v>
      </c>
      <c r="E16" s="118">
        <v>13</v>
      </c>
      <c r="F16" s="118" t="s">
        <v>232</v>
      </c>
      <c r="G16" s="117" t="s">
        <v>219</v>
      </c>
      <c r="H16" s="119">
        <v>24661</v>
      </c>
      <c r="I16" s="120">
        <f t="shared" ca="1" si="0"/>
        <v>57</v>
      </c>
      <c r="J16" s="121">
        <v>670513958</v>
      </c>
      <c r="K16" s="122">
        <v>653717156</v>
      </c>
    </row>
    <row r="17" spans="2:11" s="76" customFormat="1" ht="15.75" x14ac:dyDescent="0.5">
      <c r="B17" s="571" t="s">
        <v>233</v>
      </c>
      <c r="C17" s="116" t="s">
        <v>230</v>
      </c>
      <c r="D17" s="117" t="s">
        <v>231</v>
      </c>
      <c r="E17" s="118">
        <v>13</v>
      </c>
      <c r="F17" s="118" t="s">
        <v>232</v>
      </c>
      <c r="G17" s="117" t="s">
        <v>234</v>
      </c>
      <c r="H17" s="119">
        <v>36538</v>
      </c>
      <c r="I17" s="120">
        <f t="shared" ca="1" si="0"/>
        <v>24</v>
      </c>
      <c r="J17" s="121">
        <v>820529433</v>
      </c>
      <c r="K17" s="122">
        <v>653715881</v>
      </c>
    </row>
    <row r="18" spans="2:11" s="76" customFormat="1" ht="15.75" x14ac:dyDescent="0.5">
      <c r="B18" s="571" t="s">
        <v>235</v>
      </c>
      <c r="C18" s="116" t="s">
        <v>236</v>
      </c>
      <c r="D18" s="117" t="s">
        <v>237</v>
      </c>
      <c r="E18" s="118">
        <v>23</v>
      </c>
      <c r="F18" s="118" t="s">
        <v>238</v>
      </c>
      <c r="G18" s="117" t="s">
        <v>239</v>
      </c>
      <c r="H18" s="119">
        <v>22565</v>
      </c>
      <c r="I18" s="120">
        <f t="shared" ca="1" si="0"/>
        <v>62</v>
      </c>
      <c r="J18" s="121">
        <v>496496007</v>
      </c>
      <c r="K18" s="122">
        <v>653718635</v>
      </c>
    </row>
    <row r="19" spans="2:11" s="76" customFormat="1" ht="15.75" x14ac:dyDescent="0.5">
      <c r="B19" s="571" t="s">
        <v>240</v>
      </c>
      <c r="C19" s="116" t="s">
        <v>236</v>
      </c>
      <c r="D19" s="117" t="s">
        <v>237</v>
      </c>
      <c r="E19" s="118">
        <v>23</v>
      </c>
      <c r="F19" s="118" t="s">
        <v>238</v>
      </c>
      <c r="G19" s="117" t="s">
        <v>241</v>
      </c>
      <c r="H19" s="119">
        <v>36427</v>
      </c>
      <c r="I19" s="120">
        <f t="shared" ca="1" si="0"/>
        <v>24</v>
      </c>
      <c r="J19" s="121">
        <v>826530052</v>
      </c>
      <c r="K19" s="122">
        <v>653715830</v>
      </c>
    </row>
    <row r="20" spans="2:11" s="76" customFormat="1" ht="15.75" x14ac:dyDescent="0.5">
      <c r="B20" s="571" t="s">
        <v>242</v>
      </c>
      <c r="C20" s="116" t="s">
        <v>243</v>
      </c>
      <c r="D20" s="117" t="s">
        <v>244</v>
      </c>
      <c r="E20" s="118">
        <v>33</v>
      </c>
      <c r="F20" s="118" t="s">
        <v>245</v>
      </c>
      <c r="G20" s="117" t="s">
        <v>246</v>
      </c>
      <c r="H20" s="119">
        <v>22565</v>
      </c>
      <c r="I20" s="120">
        <f t="shared" ca="1" si="0"/>
        <v>62</v>
      </c>
      <c r="J20" s="121">
        <v>568503435</v>
      </c>
      <c r="K20" s="122">
        <v>653718023</v>
      </c>
    </row>
    <row r="21" spans="2:11" s="76" customFormat="1" ht="15.75" x14ac:dyDescent="0.5">
      <c r="B21" s="571" t="s">
        <v>247</v>
      </c>
      <c r="C21" s="116" t="s">
        <v>243</v>
      </c>
      <c r="D21" s="117" t="s">
        <v>244</v>
      </c>
      <c r="E21" s="118">
        <v>33</v>
      </c>
      <c r="F21" s="118" t="s">
        <v>245</v>
      </c>
      <c r="G21" s="117" t="s">
        <v>239</v>
      </c>
      <c r="H21" s="119">
        <v>29101</v>
      </c>
      <c r="I21" s="120">
        <f t="shared" ca="1" si="0"/>
        <v>44</v>
      </c>
      <c r="J21" s="121">
        <v>718518910</v>
      </c>
      <c r="K21" s="122">
        <v>653716748</v>
      </c>
    </row>
    <row r="22" spans="2:11" s="76" customFormat="1" ht="15.75" x14ac:dyDescent="0.5">
      <c r="B22" s="571" t="s">
        <v>248</v>
      </c>
      <c r="C22" s="116" t="s">
        <v>243</v>
      </c>
      <c r="D22" s="117" t="s">
        <v>244</v>
      </c>
      <c r="E22" s="118">
        <v>33</v>
      </c>
      <c r="F22" s="118" t="s">
        <v>245</v>
      </c>
      <c r="G22" s="117" t="s">
        <v>221</v>
      </c>
      <c r="H22" s="119">
        <v>35095</v>
      </c>
      <c r="I22" s="120">
        <f t="shared" ca="1" si="0"/>
        <v>28</v>
      </c>
      <c r="J22" s="121">
        <v>898537480</v>
      </c>
      <c r="K22" s="122">
        <v>653715218</v>
      </c>
    </row>
    <row r="23" spans="2:11" s="76" customFormat="1" ht="15.75" x14ac:dyDescent="0.5">
      <c r="B23" s="571" t="s">
        <v>249</v>
      </c>
      <c r="C23" s="116" t="s">
        <v>250</v>
      </c>
      <c r="D23" s="117" t="s">
        <v>224</v>
      </c>
      <c r="E23" s="118">
        <v>14</v>
      </c>
      <c r="F23" s="118" t="s">
        <v>251</v>
      </c>
      <c r="G23" s="117" t="s">
        <v>226</v>
      </c>
      <c r="H23" s="119">
        <v>23798</v>
      </c>
      <c r="I23" s="120">
        <f t="shared" ca="1" si="0"/>
        <v>59</v>
      </c>
      <c r="J23" s="121">
        <v>586505292</v>
      </c>
      <c r="K23" s="122">
        <v>653717870</v>
      </c>
    </row>
    <row r="24" spans="2:11" s="76" customFormat="1" ht="15.75" x14ac:dyDescent="0.5">
      <c r="B24" s="571" t="s">
        <v>252</v>
      </c>
      <c r="C24" s="116" t="s">
        <v>250</v>
      </c>
      <c r="D24" s="117" t="s">
        <v>224</v>
      </c>
      <c r="E24" s="118">
        <v>14</v>
      </c>
      <c r="F24" s="118" t="s">
        <v>251</v>
      </c>
      <c r="G24" s="117" t="s">
        <v>228</v>
      </c>
      <c r="H24" s="119">
        <v>30766</v>
      </c>
      <c r="I24" s="120">
        <f t="shared" ca="1" si="0"/>
        <v>40</v>
      </c>
      <c r="J24" s="121">
        <v>736520767</v>
      </c>
      <c r="K24" s="122">
        <v>653716595</v>
      </c>
    </row>
    <row r="25" spans="2:11" s="76" customFormat="1" ht="15.75" x14ac:dyDescent="0.5">
      <c r="B25" s="571" t="s">
        <v>253</v>
      </c>
      <c r="C25" s="116" t="s">
        <v>230</v>
      </c>
      <c r="D25" s="117" t="s">
        <v>254</v>
      </c>
      <c r="E25" s="118">
        <v>24</v>
      </c>
      <c r="F25" s="118" t="s">
        <v>255</v>
      </c>
      <c r="G25" s="117" t="s">
        <v>219</v>
      </c>
      <c r="H25" s="119">
        <v>24620</v>
      </c>
      <c r="I25" s="120">
        <f t="shared" ca="1" si="0"/>
        <v>57</v>
      </c>
      <c r="J25" s="121">
        <v>526499102</v>
      </c>
      <c r="K25" s="122">
        <v>653718380</v>
      </c>
    </row>
    <row r="26" spans="2:11" s="76" customFormat="1" ht="15.75" x14ac:dyDescent="0.5">
      <c r="B26" s="571" t="s">
        <v>256</v>
      </c>
      <c r="C26" s="116" t="s">
        <v>230</v>
      </c>
      <c r="D26" s="117" t="s">
        <v>254</v>
      </c>
      <c r="E26" s="118">
        <v>24</v>
      </c>
      <c r="F26" s="118" t="s">
        <v>255</v>
      </c>
      <c r="G26" s="117" t="s">
        <v>234</v>
      </c>
      <c r="H26" s="119">
        <v>35872</v>
      </c>
      <c r="I26" s="120">
        <f t="shared" ca="1" si="0"/>
        <v>26</v>
      </c>
      <c r="J26" s="121">
        <v>856533147</v>
      </c>
      <c r="K26" s="122">
        <v>653715575</v>
      </c>
    </row>
    <row r="27" spans="2:11" s="76" customFormat="1" ht="15.75" x14ac:dyDescent="0.5">
      <c r="B27" s="571" t="s">
        <v>257</v>
      </c>
      <c r="C27" s="116" t="s">
        <v>258</v>
      </c>
      <c r="D27" s="117" t="s">
        <v>254</v>
      </c>
      <c r="E27" s="118">
        <v>6</v>
      </c>
      <c r="F27" s="118" t="s">
        <v>259</v>
      </c>
      <c r="G27" s="117" t="s">
        <v>239</v>
      </c>
      <c r="H27" s="119">
        <v>23387</v>
      </c>
      <c r="I27" s="120">
        <f t="shared" ca="1" si="0"/>
        <v>60</v>
      </c>
      <c r="J27" s="121">
        <v>508497245</v>
      </c>
      <c r="K27" s="122">
        <v>653718533</v>
      </c>
    </row>
    <row r="28" spans="2:11" s="76" customFormat="1" ht="15.75" x14ac:dyDescent="0.5">
      <c r="B28" s="571" t="s">
        <v>260</v>
      </c>
      <c r="C28" s="116" t="s">
        <v>261</v>
      </c>
      <c r="D28" s="117" t="s">
        <v>262</v>
      </c>
      <c r="E28" s="118">
        <v>8</v>
      </c>
      <c r="F28" s="118" t="s">
        <v>263</v>
      </c>
      <c r="G28" s="117" t="s">
        <v>241</v>
      </c>
      <c r="H28" s="119">
        <v>23387</v>
      </c>
      <c r="I28" s="120">
        <f t="shared" ca="1" si="0"/>
        <v>60</v>
      </c>
      <c r="J28" s="121">
        <v>580504673</v>
      </c>
      <c r="K28" s="122">
        <v>653717921</v>
      </c>
    </row>
    <row r="29" spans="2:11" s="76" customFormat="1" ht="15.75" x14ac:dyDescent="0.5">
      <c r="B29" s="571" t="s">
        <v>264</v>
      </c>
      <c r="C29" s="116" t="s">
        <v>265</v>
      </c>
      <c r="D29" s="117" t="s">
        <v>231</v>
      </c>
      <c r="E29" s="118">
        <v>7</v>
      </c>
      <c r="F29" s="118" t="s">
        <v>266</v>
      </c>
      <c r="G29" s="117" t="s">
        <v>246</v>
      </c>
      <c r="H29" s="119">
        <v>24106</v>
      </c>
      <c r="I29" s="120">
        <f t="shared" ca="1" si="0"/>
        <v>58</v>
      </c>
      <c r="J29" s="121">
        <v>664513339</v>
      </c>
      <c r="K29" s="122">
        <v>653717207</v>
      </c>
    </row>
    <row r="30" spans="2:11" s="76" customFormat="1" ht="15.75" x14ac:dyDescent="0.5">
      <c r="B30" s="571" t="s">
        <v>267</v>
      </c>
      <c r="C30" s="116" t="s">
        <v>261</v>
      </c>
      <c r="D30" s="117" t="s">
        <v>224</v>
      </c>
      <c r="E30" s="118">
        <v>8</v>
      </c>
      <c r="F30" s="118" t="s">
        <v>263</v>
      </c>
      <c r="G30" s="117" t="s">
        <v>219</v>
      </c>
      <c r="H30" s="119">
        <v>30211</v>
      </c>
      <c r="I30" s="120">
        <f t="shared" ca="1" si="0"/>
        <v>41</v>
      </c>
      <c r="J30" s="121">
        <v>730520148</v>
      </c>
      <c r="K30" s="122">
        <v>653716646</v>
      </c>
    </row>
    <row r="31" spans="2:11" s="76" customFormat="1" ht="15.75" x14ac:dyDescent="0.5">
      <c r="B31" s="571" t="s">
        <v>268</v>
      </c>
      <c r="C31" s="116" t="s">
        <v>265</v>
      </c>
      <c r="D31" s="117" t="s">
        <v>231</v>
      </c>
      <c r="E31" s="118">
        <v>7</v>
      </c>
      <c r="F31" s="118" t="s">
        <v>266</v>
      </c>
      <c r="G31" s="117" t="s">
        <v>221</v>
      </c>
      <c r="H31" s="119">
        <v>36649</v>
      </c>
      <c r="I31" s="120">
        <f t="shared" ca="1" si="0"/>
        <v>24</v>
      </c>
      <c r="J31" s="121">
        <v>814528814</v>
      </c>
      <c r="K31" s="122">
        <v>653715932</v>
      </c>
    </row>
    <row r="32" spans="2:11" s="76" customFormat="1" ht="15.75" x14ac:dyDescent="0.5">
      <c r="B32" s="571" t="s">
        <v>110</v>
      </c>
      <c r="C32" s="116" t="s">
        <v>258</v>
      </c>
      <c r="D32" s="117" t="s">
        <v>254</v>
      </c>
      <c r="E32" s="118">
        <v>6</v>
      </c>
      <c r="F32" s="118" t="s">
        <v>259</v>
      </c>
      <c r="G32" s="117" t="s">
        <v>226</v>
      </c>
      <c r="H32" s="119">
        <v>36205</v>
      </c>
      <c r="I32" s="120">
        <f t="shared" ca="1" si="0"/>
        <v>25</v>
      </c>
      <c r="J32" s="121">
        <v>838531290</v>
      </c>
      <c r="K32" s="122">
        <v>653715728</v>
      </c>
    </row>
    <row r="33" spans="2:11" s="76" customFormat="1" ht="15.75" x14ac:dyDescent="0.5">
      <c r="B33" s="571" t="s">
        <v>110</v>
      </c>
      <c r="C33" s="116" t="s">
        <v>261</v>
      </c>
      <c r="D33" s="117" t="s">
        <v>224</v>
      </c>
      <c r="E33" s="118">
        <v>8</v>
      </c>
      <c r="F33" s="118" t="s">
        <v>263</v>
      </c>
      <c r="G33" s="117" t="s">
        <v>228</v>
      </c>
      <c r="H33" s="119">
        <v>34873</v>
      </c>
      <c r="I33" s="120">
        <f t="shared" ca="1" si="0"/>
        <v>29</v>
      </c>
      <c r="J33" s="121">
        <v>910538718</v>
      </c>
      <c r="K33" s="122">
        <v>653715116</v>
      </c>
    </row>
    <row r="34" spans="2:11" s="76" customFormat="1" ht="15.75" x14ac:dyDescent="0.5">
      <c r="B34" s="571" t="s">
        <v>269</v>
      </c>
      <c r="C34" s="116" t="s">
        <v>216</v>
      </c>
      <c r="D34" s="117" t="s">
        <v>237</v>
      </c>
      <c r="E34" s="118">
        <v>5</v>
      </c>
      <c r="F34" s="118" t="s">
        <v>270</v>
      </c>
      <c r="G34" s="117" t="s">
        <v>219</v>
      </c>
      <c r="H34" s="119">
        <v>21332</v>
      </c>
      <c r="I34" s="120">
        <f t="shared" ca="1" si="0"/>
        <v>66</v>
      </c>
      <c r="J34" s="121">
        <v>478494150</v>
      </c>
      <c r="K34" s="122">
        <v>653718788</v>
      </c>
    </row>
    <row r="35" spans="2:11" s="76" customFormat="1" ht="15.75" x14ac:dyDescent="0.5">
      <c r="B35" s="571" t="s">
        <v>271</v>
      </c>
      <c r="C35" s="116" t="s">
        <v>258</v>
      </c>
      <c r="D35" s="117" t="s">
        <v>254</v>
      </c>
      <c r="E35" s="118">
        <v>30</v>
      </c>
      <c r="F35" s="118" t="s">
        <v>272</v>
      </c>
      <c r="G35" s="117" t="s">
        <v>234</v>
      </c>
      <c r="H35" s="119">
        <v>25031</v>
      </c>
      <c r="I35" s="120">
        <f t="shared" ca="1" si="0"/>
        <v>56</v>
      </c>
      <c r="J35" s="121">
        <v>532499721</v>
      </c>
      <c r="K35" s="122">
        <v>653718329</v>
      </c>
    </row>
    <row r="36" spans="2:11" s="76" customFormat="1" ht="15.75" x14ac:dyDescent="0.5">
      <c r="B36" s="571" t="s">
        <v>273</v>
      </c>
      <c r="C36" s="116" t="s">
        <v>223</v>
      </c>
      <c r="D36" s="117" t="s">
        <v>217</v>
      </c>
      <c r="E36" s="118">
        <v>4</v>
      </c>
      <c r="F36" s="118" t="s">
        <v>274</v>
      </c>
      <c r="G36" s="117" t="s">
        <v>239</v>
      </c>
      <c r="H36" s="119">
        <v>21331</v>
      </c>
      <c r="I36" s="120">
        <f t="shared" ca="1" si="0"/>
        <v>66</v>
      </c>
      <c r="J36" s="121">
        <v>634510244</v>
      </c>
      <c r="K36" s="122">
        <v>653717462</v>
      </c>
    </row>
    <row r="37" spans="2:11" s="76" customFormat="1" ht="15.75" x14ac:dyDescent="0.5">
      <c r="B37" s="571" t="s">
        <v>275</v>
      </c>
      <c r="C37" s="116" t="s">
        <v>223</v>
      </c>
      <c r="D37" s="117" t="s">
        <v>217</v>
      </c>
      <c r="E37" s="118">
        <v>4</v>
      </c>
      <c r="F37" s="118" t="s">
        <v>274</v>
      </c>
      <c r="G37" s="117" t="s">
        <v>241</v>
      </c>
      <c r="H37" s="119">
        <v>35206</v>
      </c>
      <c r="I37" s="120">
        <f t="shared" ca="1" si="0"/>
        <v>28</v>
      </c>
      <c r="J37" s="121">
        <v>784525719</v>
      </c>
      <c r="K37" s="122">
        <v>653716187</v>
      </c>
    </row>
    <row r="38" spans="2:11" s="76" customFormat="1" ht="15.75" x14ac:dyDescent="0.5">
      <c r="B38" s="571" t="s">
        <v>276</v>
      </c>
      <c r="C38" s="116" t="s">
        <v>258</v>
      </c>
      <c r="D38" s="117" t="s">
        <v>254</v>
      </c>
      <c r="E38" s="118">
        <v>30</v>
      </c>
      <c r="F38" s="118" t="s">
        <v>272</v>
      </c>
      <c r="G38" s="117" t="s">
        <v>246</v>
      </c>
      <c r="H38" s="119">
        <v>35761</v>
      </c>
      <c r="I38" s="120">
        <f t="shared" ca="1" si="0"/>
        <v>26</v>
      </c>
      <c r="J38" s="121">
        <v>862533766</v>
      </c>
      <c r="K38" s="122">
        <v>653715524</v>
      </c>
    </row>
    <row r="39" spans="2:11" s="76" customFormat="1" ht="15.75" x14ac:dyDescent="0.5">
      <c r="B39" s="571" t="s">
        <v>277</v>
      </c>
      <c r="C39" s="116" t="s">
        <v>243</v>
      </c>
      <c r="D39" s="117" t="s">
        <v>278</v>
      </c>
      <c r="E39" s="118">
        <v>20</v>
      </c>
      <c r="F39" s="118" t="s">
        <v>279</v>
      </c>
      <c r="G39" s="117" t="s">
        <v>280</v>
      </c>
      <c r="H39" s="119">
        <v>24209</v>
      </c>
      <c r="I39" s="120">
        <f t="shared" ca="1" si="0"/>
        <v>58</v>
      </c>
      <c r="J39" s="121">
        <v>592505911</v>
      </c>
      <c r="K39" s="122">
        <v>653717819</v>
      </c>
    </row>
    <row r="40" spans="2:11" s="76" customFormat="1" ht="15.75" x14ac:dyDescent="0.5">
      <c r="B40" s="571" t="s">
        <v>281</v>
      </c>
      <c r="C40" s="116" t="s">
        <v>243</v>
      </c>
      <c r="D40" s="117" t="s">
        <v>224</v>
      </c>
      <c r="E40" s="118">
        <v>20</v>
      </c>
      <c r="F40" s="118" t="s">
        <v>279</v>
      </c>
      <c r="G40" s="117" t="s">
        <v>280</v>
      </c>
      <c r="H40" s="119">
        <v>31321</v>
      </c>
      <c r="I40" s="120">
        <f t="shared" ca="1" si="0"/>
        <v>38</v>
      </c>
      <c r="J40" s="121">
        <v>742521386</v>
      </c>
      <c r="K40" s="122">
        <v>653716544</v>
      </c>
    </row>
    <row r="41" spans="2:11" s="76" customFormat="1" ht="15.75" x14ac:dyDescent="0.5">
      <c r="B41" s="571" t="s">
        <v>282</v>
      </c>
      <c r="C41" s="116" t="s">
        <v>243</v>
      </c>
      <c r="D41" s="117" t="s">
        <v>283</v>
      </c>
      <c r="E41" s="118">
        <v>9</v>
      </c>
      <c r="F41" s="118" t="s">
        <v>284</v>
      </c>
      <c r="G41" s="117" t="s">
        <v>285</v>
      </c>
      <c r="H41" s="119">
        <v>18548</v>
      </c>
      <c r="I41" s="120">
        <f t="shared" ca="1" si="0"/>
        <v>73</v>
      </c>
      <c r="J41" s="121">
        <v>544500959</v>
      </c>
      <c r="K41" s="122">
        <v>653718227</v>
      </c>
    </row>
    <row r="42" spans="2:11" s="76" customFormat="1" ht="15.75" x14ac:dyDescent="0.5">
      <c r="B42" s="571" t="s">
        <v>286</v>
      </c>
      <c r="C42" s="116" t="s">
        <v>287</v>
      </c>
      <c r="D42" s="117" t="s">
        <v>217</v>
      </c>
      <c r="E42" s="118">
        <v>10</v>
      </c>
      <c r="F42" s="118" t="s">
        <v>288</v>
      </c>
      <c r="G42" s="117" t="s">
        <v>221</v>
      </c>
      <c r="H42" s="119">
        <v>21886</v>
      </c>
      <c r="I42" s="120">
        <f t="shared" ca="1" si="0"/>
        <v>64</v>
      </c>
      <c r="J42" s="121">
        <v>640510863</v>
      </c>
      <c r="K42" s="122">
        <v>653717411</v>
      </c>
    </row>
    <row r="43" spans="2:11" s="76" customFormat="1" ht="15.75" x14ac:dyDescent="0.5">
      <c r="B43" s="571" t="s">
        <v>289</v>
      </c>
      <c r="C43" s="116" t="s">
        <v>243</v>
      </c>
      <c r="D43" s="117" t="s">
        <v>244</v>
      </c>
      <c r="E43" s="118">
        <v>9</v>
      </c>
      <c r="F43" s="118" t="s">
        <v>284</v>
      </c>
      <c r="G43" s="117" t="s">
        <v>226</v>
      </c>
      <c r="H43" s="119">
        <v>26881</v>
      </c>
      <c r="I43" s="120">
        <f t="shared" ca="1" si="0"/>
        <v>51</v>
      </c>
      <c r="J43" s="121">
        <v>694516434</v>
      </c>
      <c r="K43" s="122">
        <v>653716952</v>
      </c>
    </row>
    <row r="44" spans="2:11" s="76" customFormat="1" ht="15.75" x14ac:dyDescent="0.5">
      <c r="B44" s="571" t="s">
        <v>290</v>
      </c>
      <c r="C44" s="116" t="s">
        <v>287</v>
      </c>
      <c r="D44" s="117" t="s">
        <v>217</v>
      </c>
      <c r="E44" s="118">
        <v>10</v>
      </c>
      <c r="F44" s="118" t="s">
        <v>288</v>
      </c>
      <c r="G44" s="117" t="s">
        <v>228</v>
      </c>
      <c r="H44" s="119">
        <v>35761</v>
      </c>
      <c r="I44" s="120">
        <f t="shared" ca="1" si="0"/>
        <v>26</v>
      </c>
      <c r="J44" s="121">
        <v>790526338</v>
      </c>
      <c r="K44" s="122">
        <v>653716136</v>
      </c>
    </row>
    <row r="45" spans="2:11" s="76" customFormat="1" ht="15.75" x14ac:dyDescent="0.5">
      <c r="B45" s="571" t="s">
        <v>291</v>
      </c>
      <c r="C45" s="116" t="s">
        <v>243</v>
      </c>
      <c r="D45" s="117" t="s">
        <v>244</v>
      </c>
      <c r="E45" s="118">
        <v>9</v>
      </c>
      <c r="F45" s="118" t="s">
        <v>284</v>
      </c>
      <c r="G45" s="117" t="s">
        <v>219</v>
      </c>
      <c r="H45" s="119">
        <v>35539</v>
      </c>
      <c r="I45" s="120">
        <f t="shared" ca="1" si="0"/>
        <v>27</v>
      </c>
      <c r="J45" s="121">
        <v>874535004</v>
      </c>
      <c r="K45" s="122">
        <v>653715422</v>
      </c>
    </row>
    <row r="46" spans="2:11" s="76" customFormat="1" ht="15.75" x14ac:dyDescent="0.5">
      <c r="B46" s="571" t="s">
        <v>292</v>
      </c>
      <c r="C46" s="116" t="s">
        <v>287</v>
      </c>
      <c r="D46" s="117" t="s">
        <v>224</v>
      </c>
      <c r="E46" s="118">
        <v>34</v>
      </c>
      <c r="F46" s="118" t="s">
        <v>293</v>
      </c>
      <c r="G46" s="117" t="s">
        <v>234</v>
      </c>
      <c r="H46" s="119">
        <v>25442</v>
      </c>
      <c r="I46" s="120">
        <f t="shared" ca="1" si="0"/>
        <v>55</v>
      </c>
      <c r="J46" s="121">
        <v>610507768</v>
      </c>
      <c r="K46" s="122">
        <v>653717666</v>
      </c>
    </row>
    <row r="47" spans="2:11" s="76" customFormat="1" ht="15.75" x14ac:dyDescent="0.5">
      <c r="B47" s="571" t="s">
        <v>294</v>
      </c>
      <c r="C47" s="116" t="s">
        <v>287</v>
      </c>
      <c r="D47" s="117" t="s">
        <v>224</v>
      </c>
      <c r="E47" s="118">
        <v>34</v>
      </c>
      <c r="F47" s="118" t="s">
        <v>293</v>
      </c>
      <c r="G47" s="117" t="s">
        <v>239</v>
      </c>
      <c r="H47" s="119">
        <v>32986</v>
      </c>
      <c r="I47" s="120">
        <f t="shared" ca="1" si="0"/>
        <v>34</v>
      </c>
      <c r="J47" s="121">
        <v>760523243</v>
      </c>
      <c r="K47" s="122">
        <v>653716391</v>
      </c>
    </row>
    <row r="48" spans="2:11" s="76" customFormat="1" ht="15.75" x14ac:dyDescent="0.5">
      <c r="B48" s="571" t="s">
        <v>295</v>
      </c>
      <c r="C48" s="116" t="s">
        <v>223</v>
      </c>
      <c r="D48" s="117" t="s">
        <v>244</v>
      </c>
      <c r="E48" s="118">
        <v>15</v>
      </c>
      <c r="F48" s="118" t="s">
        <v>296</v>
      </c>
      <c r="G48" s="117" t="s">
        <v>241</v>
      </c>
      <c r="H48" s="119">
        <v>21332</v>
      </c>
      <c r="I48" s="120">
        <f t="shared" ca="1" si="0"/>
        <v>66</v>
      </c>
      <c r="J48" s="121">
        <v>550501578</v>
      </c>
      <c r="K48" s="122">
        <v>653718176</v>
      </c>
    </row>
    <row r="49" spans="2:11" s="76" customFormat="1" ht="15.75" x14ac:dyDescent="0.5">
      <c r="B49" s="571" t="s">
        <v>297</v>
      </c>
      <c r="C49" s="116" t="s">
        <v>223</v>
      </c>
      <c r="D49" s="117" t="s">
        <v>244</v>
      </c>
      <c r="E49" s="118">
        <v>15</v>
      </c>
      <c r="F49" s="118" t="s">
        <v>296</v>
      </c>
      <c r="G49" s="117" t="s">
        <v>246</v>
      </c>
      <c r="H49" s="119">
        <v>27436</v>
      </c>
      <c r="I49" s="120">
        <f t="shared" ca="1" si="0"/>
        <v>49</v>
      </c>
      <c r="J49" s="121">
        <v>700517053</v>
      </c>
      <c r="K49" s="122">
        <v>653716901</v>
      </c>
    </row>
    <row r="50" spans="2:11" s="76" customFormat="1" ht="15.75" x14ac:dyDescent="0.5">
      <c r="B50" s="571" t="s">
        <v>298</v>
      </c>
      <c r="C50" s="116" t="s">
        <v>223</v>
      </c>
      <c r="D50" s="117" t="s">
        <v>244</v>
      </c>
      <c r="E50" s="118">
        <v>15</v>
      </c>
      <c r="F50" s="118" t="s">
        <v>296</v>
      </c>
      <c r="G50" s="117" t="s">
        <v>219</v>
      </c>
      <c r="H50" s="119">
        <v>35428</v>
      </c>
      <c r="I50" s="120">
        <f t="shared" ca="1" si="0"/>
        <v>27</v>
      </c>
      <c r="J50" s="121">
        <v>880535623</v>
      </c>
      <c r="K50" s="122">
        <v>653715371</v>
      </c>
    </row>
    <row r="51" spans="2:11" s="76" customFormat="1" ht="15.75" x14ac:dyDescent="0.5">
      <c r="B51" s="571" t="s">
        <v>299</v>
      </c>
      <c r="C51" s="116" t="s">
        <v>250</v>
      </c>
      <c r="D51" s="117" t="s">
        <v>231</v>
      </c>
      <c r="E51" s="118">
        <v>25</v>
      </c>
      <c r="F51" s="118" t="s">
        <v>300</v>
      </c>
      <c r="G51" s="117" t="s">
        <v>301</v>
      </c>
      <c r="H51" s="119">
        <v>25771</v>
      </c>
      <c r="I51" s="120">
        <f t="shared" ca="1" si="0"/>
        <v>54</v>
      </c>
      <c r="J51" s="121">
        <v>682515196</v>
      </c>
      <c r="K51" s="122">
        <v>653717054</v>
      </c>
    </row>
    <row r="52" spans="2:11" s="76" customFormat="1" ht="15.75" x14ac:dyDescent="0.5">
      <c r="B52" s="571" t="s">
        <v>302</v>
      </c>
      <c r="C52" s="116" t="s">
        <v>303</v>
      </c>
      <c r="D52" s="117" t="s">
        <v>217</v>
      </c>
      <c r="E52" s="118">
        <v>28</v>
      </c>
      <c r="F52" s="118" t="s">
        <v>304</v>
      </c>
      <c r="G52" s="117" t="s">
        <v>305</v>
      </c>
      <c r="H52" s="119">
        <v>23551</v>
      </c>
      <c r="I52" s="120">
        <f t="shared" ca="1" si="0"/>
        <v>60</v>
      </c>
      <c r="J52" s="121">
        <v>658512720</v>
      </c>
      <c r="K52" s="122">
        <v>653717258</v>
      </c>
    </row>
    <row r="53" spans="2:11" s="76" customFormat="1" ht="15.75" x14ac:dyDescent="0.5">
      <c r="B53" s="571" t="s">
        <v>306</v>
      </c>
      <c r="C53" s="116" t="s">
        <v>303</v>
      </c>
      <c r="D53" s="117" t="s">
        <v>217</v>
      </c>
      <c r="E53" s="118">
        <v>28</v>
      </c>
      <c r="F53" s="118" t="s">
        <v>304</v>
      </c>
      <c r="G53" s="117" t="s">
        <v>221</v>
      </c>
      <c r="H53" s="119">
        <v>36760</v>
      </c>
      <c r="I53" s="120">
        <f t="shared" ca="1" si="0"/>
        <v>24</v>
      </c>
      <c r="J53" s="121">
        <v>808528195</v>
      </c>
      <c r="K53" s="122">
        <v>653715983</v>
      </c>
    </row>
    <row r="54" spans="2:11" s="76" customFormat="1" ht="15.75" x14ac:dyDescent="0.5">
      <c r="B54" s="571" t="s">
        <v>307</v>
      </c>
      <c r="C54" s="116" t="s">
        <v>265</v>
      </c>
      <c r="D54" s="117" t="s">
        <v>254</v>
      </c>
      <c r="E54" s="118">
        <v>18</v>
      </c>
      <c r="F54" s="118" t="s">
        <v>308</v>
      </c>
      <c r="G54" s="117" t="s">
        <v>226</v>
      </c>
      <c r="H54" s="119">
        <v>24209</v>
      </c>
      <c r="I54" s="120">
        <f t="shared" ca="1" si="0"/>
        <v>58</v>
      </c>
      <c r="J54" s="121">
        <v>520498483</v>
      </c>
      <c r="K54" s="122">
        <v>653718431</v>
      </c>
    </row>
    <row r="55" spans="2:11" s="76" customFormat="1" ht="15.75" x14ac:dyDescent="0.5">
      <c r="B55" s="571" t="s">
        <v>309</v>
      </c>
      <c r="C55" s="116" t="s">
        <v>265</v>
      </c>
      <c r="D55" s="117" t="s">
        <v>254</v>
      </c>
      <c r="E55" s="118">
        <v>18</v>
      </c>
      <c r="F55" s="118" t="s">
        <v>308</v>
      </c>
      <c r="G55" s="117" t="s">
        <v>228</v>
      </c>
      <c r="H55" s="119">
        <v>35983</v>
      </c>
      <c r="I55" s="120">
        <f t="shared" ca="1" si="0"/>
        <v>26</v>
      </c>
      <c r="J55" s="121">
        <v>850532528</v>
      </c>
      <c r="K55" s="122">
        <v>653715626</v>
      </c>
    </row>
    <row r="56" spans="2:11" s="76" customFormat="1" ht="15.75" x14ac:dyDescent="0.5">
      <c r="B56" s="571" t="s">
        <v>310</v>
      </c>
      <c r="C56" s="116" t="s">
        <v>236</v>
      </c>
      <c r="D56" s="117" t="s">
        <v>254</v>
      </c>
      <c r="E56" s="118">
        <v>12</v>
      </c>
      <c r="F56" s="118" t="s">
        <v>311</v>
      </c>
      <c r="G56" s="117" t="s">
        <v>219</v>
      </c>
      <c r="H56" s="119">
        <v>23798</v>
      </c>
      <c r="I56" s="120">
        <f t="shared" ca="1" si="0"/>
        <v>59</v>
      </c>
      <c r="J56" s="121">
        <v>514497864</v>
      </c>
      <c r="K56" s="122">
        <v>653718482</v>
      </c>
    </row>
    <row r="57" spans="2:11" s="76" customFormat="1" ht="15.75" x14ac:dyDescent="0.5">
      <c r="B57" s="571" t="s">
        <v>312</v>
      </c>
      <c r="C57" s="116" t="s">
        <v>236</v>
      </c>
      <c r="D57" s="117" t="s">
        <v>254</v>
      </c>
      <c r="E57" s="118">
        <v>12</v>
      </c>
      <c r="F57" s="118" t="s">
        <v>311</v>
      </c>
      <c r="G57" s="117" t="s">
        <v>234</v>
      </c>
      <c r="H57" s="119">
        <v>36094</v>
      </c>
      <c r="I57" s="120">
        <f t="shared" ca="1" si="0"/>
        <v>25</v>
      </c>
      <c r="J57" s="121">
        <v>844531909</v>
      </c>
      <c r="K57" s="122">
        <v>653715677</v>
      </c>
    </row>
    <row r="58" spans="2:11" s="76" customFormat="1" ht="15.75" x14ac:dyDescent="0.5">
      <c r="B58" s="571" t="s">
        <v>313</v>
      </c>
      <c r="C58" s="116" t="s">
        <v>314</v>
      </c>
      <c r="D58" s="117" t="s">
        <v>217</v>
      </c>
      <c r="E58" s="118">
        <v>22</v>
      </c>
      <c r="F58" s="118" t="s">
        <v>315</v>
      </c>
      <c r="G58" s="117" t="s">
        <v>239</v>
      </c>
      <c r="H58" s="119">
        <v>22996</v>
      </c>
      <c r="I58" s="120">
        <f t="shared" ca="1" si="0"/>
        <v>61</v>
      </c>
      <c r="J58" s="121">
        <v>652512101</v>
      </c>
      <c r="K58" s="122">
        <v>653717309</v>
      </c>
    </row>
    <row r="59" spans="2:11" s="76" customFormat="1" ht="15.75" x14ac:dyDescent="0.5">
      <c r="B59" s="571" t="s">
        <v>316</v>
      </c>
      <c r="C59" s="116" t="s">
        <v>314</v>
      </c>
      <c r="D59" s="117" t="s">
        <v>217</v>
      </c>
      <c r="E59" s="118">
        <v>22</v>
      </c>
      <c r="F59" s="118" t="s">
        <v>315</v>
      </c>
      <c r="G59" s="117" t="s">
        <v>241</v>
      </c>
      <c r="H59" s="119">
        <v>36871</v>
      </c>
      <c r="I59" s="120">
        <f t="shared" ca="1" si="0"/>
        <v>23</v>
      </c>
      <c r="J59" s="121">
        <v>802527576</v>
      </c>
      <c r="K59" s="122">
        <v>653716034</v>
      </c>
    </row>
    <row r="60" spans="2:11" s="76" customFormat="1" ht="15.75" x14ac:dyDescent="0.5">
      <c r="B60" s="571" t="s">
        <v>317</v>
      </c>
      <c r="C60" s="116" t="s">
        <v>261</v>
      </c>
      <c r="D60" s="117" t="s">
        <v>318</v>
      </c>
      <c r="E60" s="118">
        <v>32</v>
      </c>
      <c r="F60" s="118" t="s">
        <v>319</v>
      </c>
      <c r="G60" s="117" t="s">
        <v>246</v>
      </c>
      <c r="H60" s="119">
        <v>25031</v>
      </c>
      <c r="I60" s="120">
        <f t="shared" ca="1" si="0"/>
        <v>56</v>
      </c>
      <c r="J60" s="121">
        <v>604507149</v>
      </c>
      <c r="K60" s="122">
        <v>653717717</v>
      </c>
    </row>
    <row r="61" spans="2:11" s="76" customFormat="1" ht="15.75" x14ac:dyDescent="0.5">
      <c r="B61" s="571" t="s">
        <v>110</v>
      </c>
      <c r="C61" s="116" t="s">
        <v>236</v>
      </c>
      <c r="D61" s="117" t="s">
        <v>224</v>
      </c>
      <c r="E61" s="118">
        <v>36</v>
      </c>
      <c r="F61" s="118" t="s">
        <v>320</v>
      </c>
      <c r="G61" s="117" t="s">
        <v>239</v>
      </c>
      <c r="H61" s="119">
        <v>21363</v>
      </c>
      <c r="I61" s="120">
        <f t="shared" ca="1" si="0"/>
        <v>66</v>
      </c>
      <c r="J61" s="121">
        <v>622509006</v>
      </c>
      <c r="K61" s="122">
        <v>653717564</v>
      </c>
    </row>
    <row r="62" spans="2:11" s="76" customFormat="1" ht="15.75" x14ac:dyDescent="0.5">
      <c r="B62" s="571" t="s">
        <v>321</v>
      </c>
      <c r="C62" s="116" t="s">
        <v>261</v>
      </c>
      <c r="D62" s="117" t="s">
        <v>224</v>
      </c>
      <c r="E62" s="118">
        <v>32</v>
      </c>
      <c r="F62" s="118" t="s">
        <v>319</v>
      </c>
      <c r="G62" s="117" t="s">
        <v>239</v>
      </c>
      <c r="H62" s="119">
        <v>32431</v>
      </c>
      <c r="I62" s="120">
        <f t="shared" ca="1" si="0"/>
        <v>35</v>
      </c>
      <c r="J62" s="121">
        <v>754522624</v>
      </c>
      <c r="K62" s="122">
        <v>653716442</v>
      </c>
    </row>
    <row r="63" spans="2:11" s="76" customFormat="1" ht="15.75" x14ac:dyDescent="0.5">
      <c r="B63" s="571" t="s">
        <v>322</v>
      </c>
      <c r="C63" s="116" t="s">
        <v>236</v>
      </c>
      <c r="D63" s="117" t="s">
        <v>224</v>
      </c>
      <c r="E63" s="118">
        <v>36</v>
      </c>
      <c r="F63" s="118" t="s">
        <v>320</v>
      </c>
      <c r="G63" s="117" t="s">
        <v>239</v>
      </c>
      <c r="H63" s="119">
        <v>34096</v>
      </c>
      <c r="I63" s="120">
        <f t="shared" ca="1" si="0"/>
        <v>31</v>
      </c>
      <c r="J63" s="121">
        <v>772524481</v>
      </c>
      <c r="K63" s="122">
        <v>653716289</v>
      </c>
    </row>
    <row r="64" spans="2:11" s="76" customFormat="1" ht="15.75" x14ac:dyDescent="0.5">
      <c r="B64" s="571" t="s">
        <v>323</v>
      </c>
      <c r="C64" s="116" t="s">
        <v>314</v>
      </c>
      <c r="D64" s="117" t="s">
        <v>237</v>
      </c>
      <c r="E64" s="118">
        <v>11</v>
      </c>
      <c r="F64" s="118" t="s">
        <v>324</v>
      </c>
      <c r="G64" s="117" t="s">
        <v>219</v>
      </c>
      <c r="H64" s="119">
        <v>21743</v>
      </c>
      <c r="I64" s="120">
        <f t="shared" ca="1" si="0"/>
        <v>65</v>
      </c>
      <c r="J64" s="121">
        <v>484494769</v>
      </c>
      <c r="K64" s="122">
        <v>653718737</v>
      </c>
    </row>
    <row r="65" spans="2:11" s="76" customFormat="1" ht="15.75" x14ac:dyDescent="0.5">
      <c r="B65" s="571" t="s">
        <v>325</v>
      </c>
      <c r="C65" s="116" t="s">
        <v>287</v>
      </c>
      <c r="D65" s="117" t="s">
        <v>326</v>
      </c>
      <c r="E65" s="118">
        <v>21</v>
      </c>
      <c r="F65" s="118" t="s">
        <v>327</v>
      </c>
      <c r="G65" s="117" t="s">
        <v>234</v>
      </c>
      <c r="H65" s="119">
        <v>21344</v>
      </c>
      <c r="I65" s="120">
        <f t="shared" ca="1" si="0"/>
        <v>66</v>
      </c>
      <c r="J65" s="121">
        <v>556502197</v>
      </c>
      <c r="K65" s="122">
        <v>653718125</v>
      </c>
    </row>
    <row r="66" spans="2:11" s="76" customFormat="1" ht="15.75" x14ac:dyDescent="0.5">
      <c r="B66" s="571" t="s">
        <v>328</v>
      </c>
      <c r="C66" s="116" t="s">
        <v>287</v>
      </c>
      <c r="D66" s="117" t="s">
        <v>244</v>
      </c>
      <c r="E66" s="118">
        <v>21</v>
      </c>
      <c r="F66" s="118" t="s">
        <v>327</v>
      </c>
      <c r="G66" s="117" t="s">
        <v>239</v>
      </c>
      <c r="H66" s="119">
        <v>27991</v>
      </c>
      <c r="I66" s="120">
        <f t="shared" ca="1" si="0"/>
        <v>48</v>
      </c>
      <c r="J66" s="121">
        <v>706517672</v>
      </c>
      <c r="K66" s="122">
        <v>653716850</v>
      </c>
    </row>
    <row r="67" spans="2:11" s="76" customFormat="1" ht="15.75" x14ac:dyDescent="0.5">
      <c r="B67" s="571" t="s">
        <v>329</v>
      </c>
      <c r="C67" s="116" t="s">
        <v>287</v>
      </c>
      <c r="D67" s="117" t="s">
        <v>244</v>
      </c>
      <c r="E67" s="118">
        <v>21</v>
      </c>
      <c r="F67" s="118" t="s">
        <v>327</v>
      </c>
      <c r="G67" s="117" t="s">
        <v>241</v>
      </c>
      <c r="H67" s="119">
        <v>35317</v>
      </c>
      <c r="I67" s="120">
        <f t="shared" ca="1" si="0"/>
        <v>27</v>
      </c>
      <c r="J67" s="121">
        <v>886536242</v>
      </c>
      <c r="K67" s="122">
        <v>653715320</v>
      </c>
    </row>
    <row r="68" spans="2:11" s="76" customFormat="1" ht="15.75" x14ac:dyDescent="0.5">
      <c r="B68" s="571" t="s">
        <v>330</v>
      </c>
      <c r="C68" s="116" t="s">
        <v>314</v>
      </c>
      <c r="D68" s="117" t="s">
        <v>224</v>
      </c>
      <c r="E68" s="118">
        <v>35</v>
      </c>
      <c r="F68" s="118" t="s">
        <v>331</v>
      </c>
      <c r="G68" s="117" t="s">
        <v>246</v>
      </c>
      <c r="H68" s="119">
        <v>25853</v>
      </c>
      <c r="I68" s="120">
        <f t="shared" ca="1" si="0"/>
        <v>53</v>
      </c>
      <c r="J68" s="121">
        <v>616508387</v>
      </c>
      <c r="K68" s="122">
        <v>653717615</v>
      </c>
    </row>
    <row r="69" spans="2:11" s="76" customFormat="1" ht="15.75" x14ac:dyDescent="0.5">
      <c r="B69" s="571" t="s">
        <v>332</v>
      </c>
      <c r="C69" s="116" t="s">
        <v>265</v>
      </c>
      <c r="D69" s="117" t="s">
        <v>231</v>
      </c>
      <c r="E69" s="118">
        <v>31</v>
      </c>
      <c r="F69" s="118" t="s">
        <v>333</v>
      </c>
      <c r="G69" s="117" t="s">
        <v>239</v>
      </c>
      <c r="H69" s="119">
        <v>26326</v>
      </c>
      <c r="I69" s="120">
        <f t="shared" ca="1" si="0"/>
        <v>52</v>
      </c>
      <c r="J69" s="121">
        <v>688515815</v>
      </c>
      <c r="K69" s="122">
        <v>653717003</v>
      </c>
    </row>
    <row r="70" spans="2:11" s="76" customFormat="1" ht="15.75" x14ac:dyDescent="0.5">
      <c r="B70" s="571" t="s">
        <v>334</v>
      </c>
      <c r="C70" s="116" t="s">
        <v>314</v>
      </c>
      <c r="D70" s="117" t="s">
        <v>224</v>
      </c>
      <c r="E70" s="118">
        <v>35</v>
      </c>
      <c r="F70" s="118" t="s">
        <v>331</v>
      </c>
      <c r="G70" s="117" t="s">
        <v>239</v>
      </c>
      <c r="H70" s="119">
        <v>33541</v>
      </c>
      <c r="I70" s="120">
        <f t="shared" ca="1" si="0"/>
        <v>32</v>
      </c>
      <c r="J70" s="121">
        <v>766523862</v>
      </c>
      <c r="K70" s="122">
        <v>653716340</v>
      </c>
    </row>
    <row r="71" spans="2:11" s="76" customFormat="1" ht="15.75" x14ac:dyDescent="0.5">
      <c r="B71" s="571" t="s">
        <v>335</v>
      </c>
      <c r="C71" s="116" t="s">
        <v>258</v>
      </c>
      <c r="D71" s="117" t="s">
        <v>237</v>
      </c>
      <c r="E71" s="118">
        <v>17</v>
      </c>
      <c r="F71" s="118" t="s">
        <v>336</v>
      </c>
      <c r="G71" s="117" t="s">
        <v>239</v>
      </c>
      <c r="H71" s="119">
        <v>22154</v>
      </c>
      <c r="I71" s="120">
        <f t="shared" ca="1" si="0"/>
        <v>64</v>
      </c>
      <c r="J71" s="121">
        <v>490495388</v>
      </c>
      <c r="K71" s="122">
        <v>653718686</v>
      </c>
    </row>
    <row r="72" spans="2:11" s="76" customFormat="1" ht="15.75" x14ac:dyDescent="0.5">
      <c r="B72" s="571" t="s">
        <v>337</v>
      </c>
      <c r="C72" s="116" t="s">
        <v>216</v>
      </c>
      <c r="D72" s="117" t="s">
        <v>338</v>
      </c>
      <c r="E72" s="118">
        <v>27</v>
      </c>
      <c r="F72" s="118" t="s">
        <v>339</v>
      </c>
      <c r="G72" s="117" t="s">
        <v>219</v>
      </c>
      <c r="H72" s="119">
        <v>22154</v>
      </c>
      <c r="I72" s="120">
        <f t="shared" ca="1" si="0"/>
        <v>64</v>
      </c>
      <c r="J72" s="121">
        <v>562502816</v>
      </c>
      <c r="K72" s="122">
        <v>653718074</v>
      </c>
    </row>
    <row r="73" spans="2:11" s="76" customFormat="1" ht="15.75" x14ac:dyDescent="0.5">
      <c r="B73" s="571" t="s">
        <v>340</v>
      </c>
      <c r="C73" s="116" t="s">
        <v>216</v>
      </c>
      <c r="D73" s="117" t="s">
        <v>244</v>
      </c>
      <c r="E73" s="118">
        <v>27</v>
      </c>
      <c r="F73" s="118" t="s">
        <v>339</v>
      </c>
      <c r="G73" s="117" t="s">
        <v>341</v>
      </c>
      <c r="H73" s="119">
        <v>28546</v>
      </c>
      <c r="I73" s="120">
        <f t="shared" ca="1" si="0"/>
        <v>46</v>
      </c>
      <c r="J73" s="121">
        <v>712518291</v>
      </c>
      <c r="K73" s="122">
        <v>653716799</v>
      </c>
    </row>
    <row r="74" spans="2:11" s="76" customFormat="1" ht="15.75" x14ac:dyDescent="0.5">
      <c r="B74" s="571" t="s">
        <v>342</v>
      </c>
      <c r="C74" s="116" t="s">
        <v>216</v>
      </c>
      <c r="D74" s="117" t="s">
        <v>244</v>
      </c>
      <c r="E74" s="118">
        <v>27</v>
      </c>
      <c r="F74" s="118" t="s">
        <v>339</v>
      </c>
      <c r="G74" s="117" t="s">
        <v>234</v>
      </c>
      <c r="H74" s="119">
        <v>35206</v>
      </c>
      <c r="I74" s="120">
        <f t="shared" ca="1" si="0"/>
        <v>28</v>
      </c>
      <c r="J74" s="121">
        <v>892536861</v>
      </c>
      <c r="K74" s="122">
        <v>653715269</v>
      </c>
    </row>
    <row r="75" spans="2:11" s="76" customFormat="1" ht="15.75" x14ac:dyDescent="0.5">
      <c r="B75" s="571" t="s">
        <v>343</v>
      </c>
      <c r="C75" s="116" t="s">
        <v>258</v>
      </c>
      <c r="D75" s="117" t="s">
        <v>237</v>
      </c>
      <c r="E75" s="118">
        <v>29</v>
      </c>
      <c r="F75" s="118" t="s">
        <v>344</v>
      </c>
      <c r="G75" s="117" t="s">
        <v>239</v>
      </c>
      <c r="H75" s="119">
        <v>22976</v>
      </c>
      <c r="I75" s="120">
        <f t="shared" ca="1" si="0"/>
        <v>61</v>
      </c>
      <c r="J75" s="121">
        <v>502496626</v>
      </c>
      <c r="K75" s="122">
        <v>653718584</v>
      </c>
    </row>
    <row r="76" spans="2:11" s="76" customFormat="1" ht="15.75" x14ac:dyDescent="0.5">
      <c r="B76" s="571" t="s">
        <v>345</v>
      </c>
      <c r="C76" s="116" t="s">
        <v>250</v>
      </c>
      <c r="D76" s="117" t="s">
        <v>244</v>
      </c>
      <c r="E76" s="118">
        <v>3</v>
      </c>
      <c r="F76" s="118" t="s">
        <v>346</v>
      </c>
      <c r="G76" s="117" t="s">
        <v>241</v>
      </c>
      <c r="H76" s="119">
        <v>25442</v>
      </c>
      <c r="I76" s="120">
        <f t="shared" ref="I76:I84" ca="1" si="1">DATEDIF(H76,TODAY(),"y")</f>
        <v>55</v>
      </c>
      <c r="J76" s="121">
        <v>538500340</v>
      </c>
      <c r="K76" s="122">
        <v>653718278</v>
      </c>
    </row>
    <row r="77" spans="2:11" s="76" customFormat="1" ht="15.75" x14ac:dyDescent="0.5">
      <c r="B77" s="571" t="s">
        <v>347</v>
      </c>
      <c r="C77" s="116" t="s">
        <v>216</v>
      </c>
      <c r="D77" s="117" t="s">
        <v>224</v>
      </c>
      <c r="E77" s="118">
        <v>2</v>
      </c>
      <c r="F77" s="118" t="s">
        <v>348</v>
      </c>
      <c r="G77" s="117" t="s">
        <v>246</v>
      </c>
      <c r="H77" s="119">
        <v>22976</v>
      </c>
      <c r="I77" s="120">
        <f t="shared" ca="1" si="1"/>
        <v>61</v>
      </c>
      <c r="J77" s="121">
        <v>574504054</v>
      </c>
      <c r="K77" s="122">
        <v>653717972</v>
      </c>
    </row>
    <row r="78" spans="2:11" s="76" customFormat="1" ht="15.75" x14ac:dyDescent="0.5">
      <c r="B78" s="571" t="s">
        <v>349</v>
      </c>
      <c r="C78" s="116" t="s">
        <v>230</v>
      </c>
      <c r="D78" s="117" t="s">
        <v>224</v>
      </c>
      <c r="E78" s="118">
        <v>37</v>
      </c>
      <c r="F78" s="118" t="s">
        <v>350</v>
      </c>
      <c r="G78" s="117" t="s">
        <v>239</v>
      </c>
      <c r="H78" s="119">
        <v>21364</v>
      </c>
      <c r="I78" s="120">
        <f t="shared" ca="1" si="1"/>
        <v>66</v>
      </c>
      <c r="J78" s="121">
        <v>628509625</v>
      </c>
      <c r="K78" s="122">
        <v>653717513</v>
      </c>
    </row>
    <row r="79" spans="2:11" s="76" customFormat="1" ht="15.75" x14ac:dyDescent="0.5">
      <c r="B79" s="571" t="s">
        <v>351</v>
      </c>
      <c r="C79" s="116" t="s">
        <v>216</v>
      </c>
      <c r="D79" s="117" t="s">
        <v>224</v>
      </c>
      <c r="E79" s="118">
        <v>2</v>
      </c>
      <c r="F79" s="118" t="s">
        <v>348</v>
      </c>
      <c r="G79" s="117" t="s">
        <v>239</v>
      </c>
      <c r="H79" s="119">
        <v>29656</v>
      </c>
      <c r="I79" s="120">
        <f t="shared" ca="1" si="1"/>
        <v>43</v>
      </c>
      <c r="J79" s="121">
        <v>724519529</v>
      </c>
      <c r="K79" s="122">
        <v>653716697</v>
      </c>
    </row>
    <row r="80" spans="2:11" s="76" customFormat="1" ht="15.75" x14ac:dyDescent="0.5">
      <c r="B80" s="571" t="s">
        <v>352</v>
      </c>
      <c r="C80" s="116" t="s">
        <v>230</v>
      </c>
      <c r="D80" s="117" t="s">
        <v>224</v>
      </c>
      <c r="E80" s="118">
        <v>37</v>
      </c>
      <c r="F80" s="118" t="s">
        <v>350</v>
      </c>
      <c r="G80" s="117" t="s">
        <v>239</v>
      </c>
      <c r="H80" s="119">
        <v>34651</v>
      </c>
      <c r="I80" s="120">
        <f t="shared" ca="1" si="1"/>
        <v>29</v>
      </c>
      <c r="J80" s="121">
        <v>778525100</v>
      </c>
      <c r="K80" s="122">
        <v>653716238</v>
      </c>
    </row>
    <row r="81" spans="2:11" s="76" customFormat="1" ht="15.75" x14ac:dyDescent="0.5">
      <c r="B81" s="571" t="s">
        <v>353</v>
      </c>
      <c r="C81" s="116" t="s">
        <v>258</v>
      </c>
      <c r="D81" s="117" t="s">
        <v>237</v>
      </c>
      <c r="E81" s="118">
        <v>29</v>
      </c>
      <c r="F81" s="118" t="s">
        <v>344</v>
      </c>
      <c r="G81" s="117" t="s">
        <v>219</v>
      </c>
      <c r="H81" s="119">
        <v>36316</v>
      </c>
      <c r="I81" s="120">
        <f t="shared" ca="1" si="1"/>
        <v>25</v>
      </c>
      <c r="J81" s="121">
        <v>832530671</v>
      </c>
      <c r="K81" s="122">
        <v>653715779</v>
      </c>
    </row>
    <row r="82" spans="2:11" s="76" customFormat="1" ht="15.75" x14ac:dyDescent="0.5">
      <c r="B82" s="571" t="s">
        <v>273</v>
      </c>
      <c r="C82" s="116" t="s">
        <v>250</v>
      </c>
      <c r="D82" s="117" t="s">
        <v>244</v>
      </c>
      <c r="E82" s="118">
        <v>3</v>
      </c>
      <c r="F82" s="118" t="s">
        <v>346</v>
      </c>
      <c r="G82" s="117" t="s">
        <v>228</v>
      </c>
      <c r="H82" s="119">
        <v>35650</v>
      </c>
      <c r="I82" s="120">
        <f t="shared" ca="1" si="1"/>
        <v>27</v>
      </c>
      <c r="J82" s="121">
        <v>868534385</v>
      </c>
      <c r="K82" s="122">
        <v>653715473</v>
      </c>
    </row>
    <row r="83" spans="2:11" s="76" customFormat="1" ht="15.75" x14ac:dyDescent="0.5">
      <c r="B83" s="571" t="s">
        <v>354</v>
      </c>
      <c r="C83" s="116" t="s">
        <v>216</v>
      </c>
      <c r="D83" s="117" t="s">
        <v>224</v>
      </c>
      <c r="E83" s="118">
        <v>2</v>
      </c>
      <c r="F83" s="118" t="s">
        <v>348</v>
      </c>
      <c r="G83" s="117" t="s">
        <v>228</v>
      </c>
      <c r="H83" s="119">
        <v>34984</v>
      </c>
      <c r="I83" s="120">
        <f t="shared" ca="1" si="1"/>
        <v>28</v>
      </c>
      <c r="J83" s="121">
        <v>904538099</v>
      </c>
      <c r="K83" s="122">
        <v>653715167</v>
      </c>
    </row>
    <row r="84" spans="2:11" s="76" customFormat="1" ht="15.75" x14ac:dyDescent="0.5">
      <c r="B84" s="571" t="s">
        <v>355</v>
      </c>
      <c r="C84" s="123" t="s">
        <v>261</v>
      </c>
      <c r="D84" s="124" t="s">
        <v>231</v>
      </c>
      <c r="E84" s="125">
        <v>19</v>
      </c>
      <c r="F84" s="125" t="s">
        <v>356</v>
      </c>
      <c r="G84" s="124" t="s">
        <v>280</v>
      </c>
      <c r="H84" s="126">
        <v>25216</v>
      </c>
      <c r="I84" s="127">
        <f t="shared" ca="1" si="1"/>
        <v>55</v>
      </c>
      <c r="J84" s="128">
        <v>676514577</v>
      </c>
      <c r="K84" s="129">
        <v>653717105</v>
      </c>
    </row>
  </sheetData>
  <mergeCells count="1">
    <mergeCell ref="A1:K1"/>
  </mergeCells>
  <printOptions horizontalCentered="1"/>
  <pageMargins left="0.19685039370078741" right="0.19685039370078741" top="0.98425196850393704" bottom="0.19685039370078741" header="0.51181102362204722" footer="0.51181102362204722"/>
  <pageSetup paperSize="9" scale="75" orientation="portrait" blackAndWhite="1" horizontalDpi="4294967293" verticalDpi="4294967293" r:id="rId1"/>
  <headerFooter scaleWithDoc="0">
    <oddHeader>&amp;C&amp;20Basiscursus gecombineerd met gevorderd</oddHeader>
    <oddFooter>&amp;L® computraining&amp;R&amp;D</oddFooter>
    <firstHeader>&amp;L&amp;P&amp;C&amp;24Basiscursus Excel 2010</firstHeader>
    <firstFooter>&amp;L® computraining&amp;R&amp;D</firstFooter>
  </headerFooter>
  <drawing r:id="rId2"/>
  <legacyDrawing r:id="rId3"/>
  <oleObjects>
    <mc:AlternateContent xmlns:mc="http://schemas.openxmlformats.org/markup-compatibility/2006">
      <mc:Choice Requires="x14">
        <oleObject progId="PBrush" shapeId="51201" r:id="rId4">
          <objectPr defaultSize="0" autoPict="0" r:id="rId5">
            <anchor moveWithCells="1" sizeWithCells="1">
              <from>
                <xdr:col>2</xdr:col>
                <xdr:colOff>366713</xdr:colOff>
                <xdr:row>0</xdr:row>
                <xdr:rowOff>290513</xdr:rowOff>
              </from>
              <to>
                <xdr:col>2</xdr:col>
                <xdr:colOff>366713</xdr:colOff>
                <xdr:row>0</xdr:row>
                <xdr:rowOff>290513</xdr:rowOff>
              </to>
            </anchor>
          </objectPr>
        </oleObject>
      </mc:Choice>
      <mc:Fallback>
        <oleObject progId="PBrush" shapeId="51201" r:id="rId4"/>
      </mc:Fallback>
    </mc:AlternateContent>
    <mc:AlternateContent xmlns:mc="http://schemas.openxmlformats.org/markup-compatibility/2006">
      <mc:Choice Requires="x14">
        <oleObject progId="PBrush" shapeId="51202" r:id="rId6">
          <objectPr defaultSize="0" autoPict="0" r:id="rId5">
            <anchor moveWithCells="1" sizeWithCells="1">
              <from>
                <xdr:col>2</xdr:col>
                <xdr:colOff>366713</xdr:colOff>
                <xdr:row>0</xdr:row>
                <xdr:rowOff>290513</xdr:rowOff>
              </from>
              <to>
                <xdr:col>2</xdr:col>
                <xdr:colOff>366713</xdr:colOff>
                <xdr:row>0</xdr:row>
                <xdr:rowOff>290513</xdr:rowOff>
              </to>
            </anchor>
          </objectPr>
        </oleObject>
      </mc:Choice>
      <mc:Fallback>
        <oleObject progId="PBrush" shapeId="51202" r:id="rId6"/>
      </mc:Fallback>
    </mc:AlternateContent>
  </oleObjects>
  <tableParts count="1">
    <tablePart r:id="rId7"/>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6"/>
  <sheetViews>
    <sheetView showGridLines="0" zoomScaleNormal="100" zoomScaleSheetLayoutView="80" workbookViewId="0">
      <selection sqref="A1:G1"/>
    </sheetView>
  </sheetViews>
  <sheetFormatPr defaultColWidth="9.1328125" defaultRowHeight="14.25" x14ac:dyDescent="0.45"/>
  <cols>
    <col min="1" max="1" width="4.3984375" style="93" customWidth="1"/>
    <col min="2" max="2" width="15.3984375" customWidth="1"/>
    <col min="3" max="3" width="16.3984375" customWidth="1"/>
    <col min="4" max="4" width="34.73046875" customWidth="1"/>
    <col min="5" max="5" width="8" customWidth="1"/>
    <col min="6" max="6" width="5" customWidth="1"/>
    <col min="7" max="7" width="11.73046875" customWidth="1"/>
    <col min="14" max="14" width="20.3984375" customWidth="1"/>
  </cols>
  <sheetData>
    <row r="1" spans="1:14" s="17" customFormat="1" ht="30.75" customHeight="1" thickBot="1" x14ac:dyDescent="0.5">
      <c r="A1" s="785" t="s">
        <v>357</v>
      </c>
      <c r="B1" s="785"/>
      <c r="C1" s="785"/>
      <c r="D1" s="785"/>
      <c r="E1" s="785"/>
      <c r="F1" s="785"/>
      <c r="G1" s="785"/>
    </row>
    <row r="2" spans="1:14" s="20" customFormat="1" ht="18.399999999999999" thickTop="1" x14ac:dyDescent="0.55000000000000004">
      <c r="A2" s="9" t="s">
        <v>358</v>
      </c>
      <c r="B2" s="9"/>
      <c r="C2" s="9"/>
      <c r="D2" s="9"/>
      <c r="E2" s="9"/>
      <c r="F2" s="9"/>
      <c r="G2" s="9"/>
      <c r="J2" s="130"/>
      <c r="K2" s="130"/>
    </row>
    <row r="3" spans="1:14" s="133" customFormat="1" ht="15.75" x14ac:dyDescent="0.5">
      <c r="A3" s="131">
        <v>1</v>
      </c>
      <c r="B3" s="132" t="s">
        <v>359</v>
      </c>
      <c r="C3" s="132"/>
      <c r="D3" s="132"/>
      <c r="E3" s="132"/>
      <c r="F3" s="132"/>
      <c r="G3" s="132"/>
      <c r="J3" s="11"/>
      <c r="K3" s="11"/>
    </row>
    <row r="4" spans="1:14" s="133" customFormat="1" ht="15.75" x14ac:dyDescent="0.5">
      <c r="A4" s="131">
        <v>2</v>
      </c>
      <c r="B4" s="132" t="s">
        <v>360</v>
      </c>
      <c r="C4" s="132"/>
      <c r="D4" s="132"/>
      <c r="E4" s="132"/>
      <c r="F4" s="132"/>
      <c r="G4" s="132"/>
      <c r="J4" s="11"/>
      <c r="K4" s="11"/>
    </row>
    <row r="5" spans="1:14" s="133" customFormat="1" ht="15.75" x14ac:dyDescent="0.5">
      <c r="A5" s="131">
        <v>3</v>
      </c>
      <c r="B5" s="132" t="s">
        <v>361</v>
      </c>
      <c r="C5" s="132"/>
      <c r="D5" s="132"/>
      <c r="E5" s="132"/>
      <c r="F5" s="132"/>
      <c r="G5" s="132"/>
      <c r="J5" s="11"/>
      <c r="K5" s="11"/>
    </row>
    <row r="6" spans="1:14" s="133" customFormat="1" ht="15.75" x14ac:dyDescent="0.5">
      <c r="A6" s="131">
        <v>4</v>
      </c>
      <c r="B6" s="132" t="s">
        <v>362</v>
      </c>
      <c r="C6" s="132"/>
      <c r="D6" s="132"/>
      <c r="E6" s="132"/>
      <c r="F6" s="132"/>
      <c r="G6" s="132"/>
      <c r="J6" s="11"/>
      <c r="K6" s="11"/>
    </row>
    <row r="7" spans="1:14" s="133" customFormat="1" ht="15.75" x14ac:dyDescent="0.5">
      <c r="A7" s="131">
        <v>5</v>
      </c>
      <c r="B7" s="132" t="s">
        <v>363</v>
      </c>
      <c r="C7" s="132"/>
      <c r="D7" s="132"/>
      <c r="E7" s="132"/>
      <c r="F7" s="132"/>
      <c r="G7" s="132"/>
      <c r="H7" s="544"/>
      <c r="J7" s="11"/>
      <c r="K7" s="11"/>
    </row>
    <row r="8" spans="1:14" s="133" customFormat="1" ht="15.75" x14ac:dyDescent="0.5">
      <c r="A8" s="131">
        <v>6</v>
      </c>
      <c r="B8" s="132" t="s">
        <v>364</v>
      </c>
      <c r="C8" s="132"/>
      <c r="D8" s="132"/>
      <c r="E8" s="132"/>
      <c r="F8" s="132"/>
      <c r="G8" s="132"/>
      <c r="H8" s="581" t="s">
        <v>365</v>
      </c>
      <c r="J8" s="11"/>
      <c r="K8" s="11"/>
    </row>
    <row r="9" spans="1:14" ht="14.65" thickBot="1" x14ac:dyDescent="0.5">
      <c r="A9" s="313" t="s">
        <v>51</v>
      </c>
      <c r="B9" s="768"/>
      <c r="C9" s="768"/>
      <c r="D9" s="768"/>
      <c r="E9" s="768"/>
      <c r="F9" s="768"/>
      <c r="G9" s="768"/>
      <c r="H9" s="136"/>
    </row>
    <row r="10" spans="1:14" s="142" customFormat="1" ht="23.65" thickTop="1" x14ac:dyDescent="0.7">
      <c r="A10" s="166"/>
      <c r="B10" s="139"/>
      <c r="C10" s="140"/>
      <c r="D10" s="167" t="s">
        <v>371</v>
      </c>
      <c r="E10" s="140"/>
      <c r="F10" s="140"/>
      <c r="G10" s="141"/>
    </row>
    <row r="11" spans="1:14" x14ac:dyDescent="0.45">
      <c r="A11" s="168" t="s">
        <v>372</v>
      </c>
      <c r="G11" s="144"/>
    </row>
    <row r="12" spans="1:14" s="11" customFormat="1" ht="16.5" customHeight="1" x14ac:dyDescent="0.7">
      <c r="A12" s="169" t="s">
        <v>373</v>
      </c>
      <c r="B12" s="170"/>
      <c r="C12"/>
      <c r="D12" s="171" t="s">
        <v>368</v>
      </c>
      <c r="E12"/>
      <c r="F12"/>
      <c r="G12" s="144"/>
      <c r="H12" s="142"/>
    </row>
    <row r="13" spans="1:14" ht="25.5" customHeight="1" x14ac:dyDescent="0.45">
      <c r="A13" s="169"/>
      <c r="G13" s="144"/>
    </row>
    <row r="14" spans="1:14" ht="17.25" customHeight="1" x14ac:dyDescent="0.55000000000000004">
      <c r="A14" s="147"/>
      <c r="C14" s="148"/>
      <c r="D14" s="149"/>
      <c r="E14" s="150"/>
      <c r="F14" s="150"/>
      <c r="G14" s="151"/>
      <c r="H14" s="152" t="s">
        <v>369</v>
      </c>
      <c r="N14" s="130"/>
    </row>
    <row r="15" spans="1:14" ht="17.25" customHeight="1" x14ac:dyDescent="0.55000000000000004">
      <c r="A15" s="172"/>
      <c r="D15" s="173"/>
      <c r="E15" s="17"/>
      <c r="F15" s="17"/>
      <c r="G15" s="153"/>
      <c r="N15" s="154"/>
    </row>
    <row r="16" spans="1:14" ht="17.25" customHeight="1" x14ac:dyDescent="0.55000000000000004">
      <c r="A16" s="174" t="s">
        <v>374</v>
      </c>
      <c r="C16" s="6"/>
      <c r="D16" s="6"/>
      <c r="G16" s="144"/>
      <c r="H16" s="152"/>
      <c r="N16" s="130"/>
    </row>
    <row r="17" spans="1:10" ht="22.5" customHeight="1" x14ac:dyDescent="0.45">
      <c r="A17" s="175" t="s">
        <v>375</v>
      </c>
      <c r="B17" s="148"/>
      <c r="D17" s="176" t="s">
        <v>376</v>
      </c>
      <c r="G17" s="144"/>
    </row>
    <row r="18" spans="1:10" s="130" customFormat="1" ht="17.649999999999999" customHeight="1" x14ac:dyDescent="0.55000000000000004">
      <c r="A18" s="175" t="s">
        <v>377</v>
      </c>
      <c r="C18"/>
      <c r="D18"/>
      <c r="E18"/>
      <c r="F18"/>
      <c r="G18" s="144"/>
      <c r="H18" s="158"/>
      <c r="J18" s="159"/>
    </row>
    <row r="19" spans="1:10" s="130" customFormat="1" ht="26.25" customHeight="1" x14ac:dyDescent="0.55000000000000004">
      <c r="A19" s="177" t="s">
        <v>378</v>
      </c>
      <c r="C19"/>
      <c r="D19" s="99" t="s">
        <v>379</v>
      </c>
      <c r="E19"/>
      <c r="F19"/>
      <c r="G19" s="144"/>
    </row>
    <row r="20" spans="1:10" s="130" customFormat="1" ht="18.399999999999999" thickBot="1" x14ac:dyDescent="0.6">
      <c r="A20" s="178" t="s">
        <v>380</v>
      </c>
      <c r="B20" s="161"/>
      <c r="C20" s="162"/>
      <c r="D20" s="162"/>
      <c r="E20" s="163"/>
      <c r="F20" s="163"/>
      <c r="G20" s="164"/>
    </row>
    <row r="21" spans="1:10" s="130" customFormat="1" ht="14.65" customHeight="1" thickTop="1" thickBot="1" x14ac:dyDescent="0.6">
      <c r="C21"/>
      <c r="D21"/>
      <c r="E21" s="165"/>
      <c r="F21" s="165"/>
      <c r="G21" s="165"/>
    </row>
    <row r="22" spans="1:10" ht="14.65" thickTop="1" x14ac:dyDescent="0.45">
      <c r="A22" s="786"/>
      <c r="B22" s="786"/>
      <c r="C22" s="786"/>
      <c r="D22" s="786"/>
      <c r="E22" s="786"/>
      <c r="F22" s="786"/>
      <c r="G22" s="786"/>
    </row>
    <row r="23" spans="1:10" x14ac:dyDescent="0.45">
      <c r="A23" s="313" t="s">
        <v>58</v>
      </c>
      <c r="B23" s="313"/>
      <c r="C23" s="135"/>
      <c r="D23" s="135"/>
      <c r="E23" s="135"/>
      <c r="F23" s="135"/>
      <c r="G23" s="135"/>
    </row>
    <row r="24" spans="1:10" ht="14.65" thickBot="1" x14ac:dyDescent="0.5">
      <c r="A24" s="135" t="s">
        <v>366</v>
      </c>
      <c r="B24" s="768"/>
      <c r="C24" s="768"/>
      <c r="D24" s="768"/>
      <c r="E24" s="768"/>
      <c r="F24" s="768"/>
      <c r="G24" s="768"/>
    </row>
    <row r="25" spans="1:10" ht="25.9" thickTop="1" x14ac:dyDescent="0.8">
      <c r="A25" s="137"/>
      <c r="B25" s="138" t="s">
        <v>367</v>
      </c>
      <c r="C25" s="139"/>
      <c r="D25" s="139"/>
      <c r="E25" s="140"/>
      <c r="F25" s="140"/>
      <c r="G25" s="141"/>
    </row>
    <row r="26" spans="1:10" x14ac:dyDescent="0.45">
      <c r="A26" s="143"/>
      <c r="G26" s="144"/>
    </row>
    <row r="27" spans="1:10" ht="14.65" thickBot="1" x14ac:dyDescent="0.5">
      <c r="A27" s="143"/>
      <c r="B27" s="11"/>
      <c r="D27" s="6"/>
      <c r="G27" s="144"/>
    </row>
    <row r="28" spans="1:10" ht="25.9" thickBot="1" x14ac:dyDescent="0.5">
      <c r="A28" s="143"/>
      <c r="B28" s="145"/>
      <c r="D28" s="146" t="s">
        <v>368</v>
      </c>
      <c r="G28" s="144"/>
    </row>
    <row r="29" spans="1:10" ht="23.65" thickTop="1" x14ac:dyDescent="0.45">
      <c r="A29" s="147"/>
      <c r="C29" s="148"/>
      <c r="D29" s="149"/>
      <c r="E29" s="150"/>
      <c r="F29" s="150"/>
      <c r="G29" s="151"/>
    </row>
    <row r="30" spans="1:10" x14ac:dyDescent="0.45">
      <c r="A30" s="143"/>
      <c r="D30" s="784" t="s">
        <v>370</v>
      </c>
      <c r="E30" s="17"/>
      <c r="F30" s="17"/>
      <c r="G30" s="153"/>
    </row>
    <row r="31" spans="1:10" x14ac:dyDescent="0.45">
      <c r="A31" s="155"/>
      <c r="C31" s="6"/>
      <c r="D31" s="784"/>
      <c r="G31" s="144"/>
    </row>
    <row r="32" spans="1:10" ht="18" x14ac:dyDescent="0.45">
      <c r="A32" s="156"/>
      <c r="B32" s="148"/>
      <c r="D32" s="784"/>
      <c r="G32" s="144"/>
    </row>
    <row r="33" spans="1:7" ht="18" x14ac:dyDescent="0.55000000000000004">
      <c r="A33" s="157"/>
      <c r="B33" s="130"/>
      <c r="G33" s="144"/>
    </row>
    <row r="34" spans="1:7" ht="18" x14ac:dyDescent="0.55000000000000004">
      <c r="A34" s="157"/>
      <c r="B34" s="130"/>
      <c r="D34" s="130"/>
      <c r="G34" s="144"/>
    </row>
    <row r="35" spans="1:7" ht="18.399999999999999" thickBot="1" x14ac:dyDescent="0.6">
      <c r="A35" s="160"/>
      <c r="B35" s="161"/>
      <c r="C35" s="162"/>
      <c r="D35" s="162"/>
      <c r="E35" s="163"/>
      <c r="F35" s="163"/>
      <c r="G35" s="164"/>
    </row>
    <row r="36" spans="1:7" ht="14.65" thickTop="1" x14ac:dyDescent="0.45"/>
  </sheetData>
  <mergeCells count="3">
    <mergeCell ref="D30:D32"/>
    <mergeCell ref="A1:G1"/>
    <mergeCell ref="A22:G22"/>
  </mergeCells>
  <printOptions horizontalCentered="1"/>
  <pageMargins left="0.19685039370078741" right="0.19685039370078741" top="0.98425196850393704" bottom="0.19685039370078741" header="0.51181102362204722" footer="0.51181102362204722"/>
  <pageSetup paperSize="9" scale="95" orientation="portrait" blackAndWhite="1" horizontalDpi="4294967293" verticalDpi="4294967293" r:id="rId1"/>
  <headerFooter scaleWithDoc="0">
    <oddHeader>&amp;C&amp;20Excel cursus basis gecombineeerd met gevorderd &amp;R&amp;G</oddHeader>
    <oddFooter>&amp;L® computraining&amp;R&amp;D</oddFooter>
    <firstHeader>&amp;L&amp;P&amp;C&amp;24Basiscursus Excel 2010</firstHeader>
    <firstFooter>&amp;L® computraining&amp;R&amp;D</firstFooter>
  </headerFooter>
  <drawing r:id="rId2"/>
  <legacyDrawing r:id="rId3"/>
  <legacyDrawingHF r:id="rId4"/>
  <oleObjects>
    <mc:AlternateContent xmlns:mc="http://schemas.openxmlformats.org/markup-compatibility/2006">
      <mc:Choice Requires="x14">
        <oleObject progId="PBrush" shapeId="52227" r:id="rId5">
          <objectPr defaultSize="0" autoPict="0" r:id="rId6">
            <anchor moveWithCells="1" sizeWithCells="1">
              <from>
                <xdr:col>3</xdr:col>
                <xdr:colOff>61913</xdr:colOff>
                <xdr:row>22</xdr:row>
                <xdr:rowOff>38100</xdr:rowOff>
              </from>
              <to>
                <xdr:col>3</xdr:col>
                <xdr:colOff>61913</xdr:colOff>
                <xdr:row>22</xdr:row>
                <xdr:rowOff>38100</xdr:rowOff>
              </to>
            </anchor>
          </objectPr>
        </oleObject>
      </mc:Choice>
      <mc:Fallback>
        <oleObject progId="PBrush" shapeId="52227" r:id="rId5"/>
      </mc:Fallback>
    </mc:AlternateContent>
    <mc:AlternateContent xmlns:mc="http://schemas.openxmlformats.org/markup-compatibility/2006">
      <mc:Choice Requires="x14">
        <oleObject progId="PBrush" shapeId="52228" r:id="rId7">
          <objectPr defaultSize="0" autoPict="0" r:id="rId6">
            <anchor moveWithCells="1" sizeWithCells="1">
              <from>
                <xdr:col>3</xdr:col>
                <xdr:colOff>61913</xdr:colOff>
                <xdr:row>22</xdr:row>
                <xdr:rowOff>38100</xdr:rowOff>
              </from>
              <to>
                <xdr:col>3</xdr:col>
                <xdr:colOff>61913</xdr:colOff>
                <xdr:row>22</xdr:row>
                <xdr:rowOff>38100</xdr:rowOff>
              </to>
            </anchor>
          </objectPr>
        </oleObject>
      </mc:Choice>
      <mc:Fallback>
        <oleObject progId="PBrush" shapeId="52228"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2"/>
  <sheetViews>
    <sheetView showGridLines="0" zoomScaleNormal="100" zoomScaleSheetLayoutView="100" workbookViewId="0">
      <selection activeCell="H11" sqref="H11:I13"/>
    </sheetView>
  </sheetViews>
  <sheetFormatPr defaultColWidth="9.1328125" defaultRowHeight="14.25" x14ac:dyDescent="0.45"/>
  <cols>
    <col min="1" max="1" width="3.1328125" style="93" customWidth="1"/>
    <col min="4" max="4" width="3" customWidth="1"/>
    <col min="7" max="7" width="3" customWidth="1"/>
    <col min="8" max="9" width="9.73046875" customWidth="1"/>
    <col min="10" max="10" width="3" customWidth="1"/>
    <col min="12" max="12" width="11.1328125" bestFit="1" customWidth="1"/>
    <col min="13" max="13" width="23.73046875" customWidth="1"/>
    <col min="16" max="16" width="12.3984375" bestFit="1" customWidth="1"/>
  </cols>
  <sheetData>
    <row r="1" spans="1:13" s="180" customFormat="1" ht="30.75" customHeight="1" thickBot="1" x14ac:dyDescent="0.5">
      <c r="A1" s="777" t="s">
        <v>381</v>
      </c>
      <c r="B1" s="777"/>
      <c r="C1" s="777"/>
      <c r="D1" s="777"/>
      <c r="E1" s="777"/>
      <c r="F1" s="777"/>
      <c r="G1" s="777"/>
      <c r="H1" s="777"/>
      <c r="I1" s="777"/>
      <c r="J1" s="777"/>
      <c r="K1" s="777"/>
      <c r="L1" s="777"/>
      <c r="M1" s="777"/>
    </row>
    <row r="2" spans="1:13" s="180" customFormat="1" ht="21" customHeight="1" thickTop="1" x14ac:dyDescent="0.45">
      <c r="A2" s="181" t="s">
        <v>382</v>
      </c>
      <c r="B2" s="182"/>
      <c r="C2" s="182"/>
      <c r="D2" s="182"/>
      <c r="E2" s="182"/>
      <c r="F2" s="182"/>
      <c r="G2" s="182"/>
      <c r="H2" s="182"/>
      <c r="I2" s="182"/>
      <c r="J2" s="182"/>
      <c r="K2" s="182"/>
      <c r="L2" s="182"/>
      <c r="M2" s="183"/>
    </row>
    <row r="3" spans="1:13" s="27" customFormat="1" ht="15.75" x14ac:dyDescent="0.5">
      <c r="A3" s="27">
        <v>1</v>
      </c>
      <c r="B3" s="27" t="s">
        <v>383</v>
      </c>
      <c r="C3" s="23"/>
      <c r="D3" s="99"/>
      <c r="E3" s="23"/>
      <c r="F3" s="99"/>
      <c r="G3" s="23"/>
      <c r="K3" s="23"/>
    </row>
    <row r="4" spans="1:13" s="27" customFormat="1" ht="15.75" x14ac:dyDescent="0.5">
      <c r="A4" s="27">
        <v>2</v>
      </c>
      <c r="B4" s="23" t="s">
        <v>384</v>
      </c>
      <c r="C4" s="23"/>
      <c r="D4" s="99"/>
      <c r="E4" s="23"/>
      <c r="F4" s="99"/>
      <c r="G4" s="23"/>
      <c r="K4" s="184"/>
    </row>
    <row r="5" spans="1:13" s="27" customFormat="1" ht="15.75" x14ac:dyDescent="0.5">
      <c r="A5" s="27">
        <v>3</v>
      </c>
      <c r="B5" s="23" t="s">
        <v>385</v>
      </c>
      <c r="C5" s="23"/>
      <c r="D5" s="99"/>
      <c r="E5" s="23"/>
      <c r="F5" s="99"/>
      <c r="G5" s="23"/>
      <c r="K5" s="23"/>
    </row>
    <row r="6" spans="1:13" s="23" customFormat="1" ht="15.75" x14ac:dyDescent="0.5">
      <c r="A6" s="23">
        <v>4</v>
      </c>
      <c r="B6" s="27" t="s">
        <v>821</v>
      </c>
      <c r="C6" s="27"/>
      <c r="D6" s="27"/>
      <c r="E6" s="89"/>
      <c r="F6" s="27"/>
      <c r="G6" s="99"/>
      <c r="H6" s="27"/>
      <c r="I6" s="27"/>
      <c r="J6" s="27"/>
      <c r="K6" s="27"/>
    </row>
    <row r="7" spans="1:13" s="27" customFormat="1" ht="15.75" x14ac:dyDescent="0.5">
      <c r="F7" s="185"/>
      <c r="J7" s="186"/>
    </row>
    <row r="8" spans="1:13" s="27" customFormat="1" ht="15.75" x14ac:dyDescent="0.5">
      <c r="B8" s="27" t="s">
        <v>386</v>
      </c>
      <c r="F8" s="185"/>
      <c r="H8" s="186"/>
      <c r="I8" s="186"/>
      <c r="J8" s="186"/>
    </row>
    <row r="9" spans="1:13" s="27" customFormat="1" ht="15.75" x14ac:dyDescent="0.5">
      <c r="F9" s="185"/>
      <c r="H9" s="186"/>
      <c r="I9" s="186"/>
      <c r="J9" s="186"/>
    </row>
    <row r="10" spans="1:13" s="27" customFormat="1" ht="16.149999999999999" thickBot="1" x14ac:dyDescent="0.55000000000000004">
      <c r="B10" s="790" t="s">
        <v>58</v>
      </c>
      <c r="C10" s="790"/>
      <c r="D10" s="790"/>
      <c r="E10" s="790"/>
      <c r="F10" s="790"/>
      <c r="H10" s="791" t="s">
        <v>51</v>
      </c>
      <c r="I10" s="791"/>
      <c r="J10" s="791"/>
      <c r="K10" s="791"/>
      <c r="L10" s="791"/>
    </row>
    <row r="11" spans="1:13" s="27" customFormat="1" ht="16.149999999999999" thickTop="1" x14ac:dyDescent="0.5">
      <c r="B11" s="187"/>
      <c r="C11" s="188"/>
      <c r="D11" s="133"/>
      <c r="E11" s="189"/>
      <c r="F11" s="190"/>
      <c r="H11" s="191"/>
      <c r="I11" s="192"/>
      <c r="J11" s="186"/>
      <c r="K11" s="191"/>
      <c r="L11" s="192"/>
    </row>
    <row r="12" spans="1:13" s="27" customFormat="1" ht="15.75" x14ac:dyDescent="0.5">
      <c r="B12" s="193"/>
      <c r="C12" s="194"/>
      <c r="E12" s="695"/>
      <c r="F12" s="696"/>
      <c r="H12" s="195"/>
      <c r="I12" s="196"/>
      <c r="J12" s="186"/>
      <c r="K12" s="195"/>
      <c r="L12" s="196"/>
    </row>
    <row r="13" spans="1:13" s="27" customFormat="1" ht="16.149999999999999" thickBot="1" x14ac:dyDescent="0.55000000000000004">
      <c r="B13" s="197"/>
      <c r="C13" s="198"/>
      <c r="E13" s="199"/>
      <c r="F13" s="697"/>
      <c r="H13" s="200"/>
      <c r="I13" s="201"/>
      <c r="J13" s="186"/>
      <c r="K13" s="200"/>
      <c r="L13" s="201"/>
    </row>
    <row r="14" spans="1:13" s="27" customFormat="1" ht="16.5" thickTop="1" thickBot="1" x14ac:dyDescent="0.55000000000000004">
      <c r="H14" s="186"/>
      <c r="I14" s="186"/>
      <c r="J14" s="186"/>
    </row>
    <row r="15" spans="1:13" s="27" customFormat="1" ht="16.149999999999999" thickTop="1" x14ac:dyDescent="0.5">
      <c r="B15" s="582"/>
      <c r="C15" s="583"/>
      <c r="D15" s="23"/>
      <c r="E15" s="698"/>
      <c r="F15" s="699"/>
      <c r="H15" s="191"/>
      <c r="I15" s="192"/>
      <c r="J15" s="186"/>
      <c r="K15" s="191"/>
      <c r="L15" s="192"/>
    </row>
    <row r="16" spans="1:13" s="27" customFormat="1" ht="16.149999999999999" thickBot="1" x14ac:dyDescent="0.55000000000000004">
      <c r="B16" s="584"/>
      <c r="C16" s="585"/>
      <c r="E16" s="202"/>
      <c r="F16" s="203"/>
      <c r="H16" s="195"/>
      <c r="I16" s="196"/>
      <c r="J16" s="186"/>
      <c r="K16" s="195"/>
      <c r="L16" s="196"/>
    </row>
    <row r="17" spans="1:13" s="27" customFormat="1" ht="16.5" thickTop="1" thickBot="1" x14ac:dyDescent="0.55000000000000004">
      <c r="B17" s="586"/>
      <c r="C17" s="587"/>
      <c r="E17" s="204"/>
      <c r="F17" s="205"/>
      <c r="H17" s="200"/>
      <c r="I17" s="201"/>
      <c r="K17" s="200"/>
      <c r="L17" s="201"/>
    </row>
    <row r="18" spans="1:13" s="27" customFormat="1" ht="16.149999999999999" thickTop="1" x14ac:dyDescent="0.5">
      <c r="H18" s="186"/>
      <c r="I18" s="186"/>
      <c r="K18" s="186"/>
      <c r="L18" s="186"/>
    </row>
    <row r="19" spans="1:13" s="180" customFormat="1" ht="21" customHeight="1" x14ac:dyDescent="0.45">
      <c r="A19" s="181" t="s">
        <v>387</v>
      </c>
      <c r="B19" s="182"/>
      <c r="C19" s="182"/>
      <c r="D19" s="182"/>
      <c r="E19" s="182"/>
      <c r="F19" s="182"/>
      <c r="G19" s="182"/>
      <c r="H19" s="182"/>
      <c r="I19" s="182"/>
      <c r="J19" s="182"/>
      <c r="K19" s="182"/>
      <c r="L19" s="182"/>
      <c r="M19" s="183"/>
    </row>
    <row r="20" spans="1:13" s="27" customFormat="1" ht="15.75" x14ac:dyDescent="0.5">
      <c r="A20" s="27">
        <v>1</v>
      </c>
      <c r="B20" s="27" t="s">
        <v>388</v>
      </c>
      <c r="C20" s="23"/>
      <c r="D20" s="99"/>
      <c r="E20" s="23"/>
      <c r="F20" s="99"/>
      <c r="G20" s="23"/>
      <c r="K20" s="23"/>
    </row>
    <row r="21" spans="1:13" s="27" customFormat="1" ht="15.75" x14ac:dyDescent="0.5">
      <c r="A21" s="27">
        <v>2</v>
      </c>
      <c r="B21" s="23" t="s">
        <v>389</v>
      </c>
      <c r="C21" s="23"/>
      <c r="D21" s="99"/>
      <c r="E21" s="23"/>
      <c r="F21" s="99"/>
      <c r="G21" s="23"/>
      <c r="K21" s="23"/>
    </row>
    <row r="22" spans="1:13" s="27" customFormat="1" ht="15.75" x14ac:dyDescent="0.5">
      <c r="A22" s="27">
        <v>3</v>
      </c>
      <c r="B22" s="23" t="s">
        <v>390</v>
      </c>
      <c r="C22" s="23"/>
      <c r="D22" s="99"/>
      <c r="E22" s="23"/>
      <c r="F22" s="99"/>
      <c r="G22" s="23"/>
      <c r="K22" s="23"/>
    </row>
    <row r="23" spans="1:13" s="23" customFormat="1" ht="15.75" x14ac:dyDescent="0.5">
      <c r="A23" s="23">
        <v>4</v>
      </c>
      <c r="B23" s="27" t="s">
        <v>391</v>
      </c>
      <c r="C23" s="27"/>
      <c r="D23" s="27"/>
      <c r="E23" s="89"/>
      <c r="F23" s="27"/>
      <c r="G23" s="99"/>
      <c r="H23" s="27"/>
      <c r="I23" s="27"/>
      <c r="J23" s="27"/>
      <c r="K23" s="27"/>
    </row>
    <row r="24" spans="1:13" s="27" customFormat="1" ht="16.149999999999999" thickBot="1" x14ac:dyDescent="0.55000000000000004">
      <c r="H24" s="186"/>
      <c r="I24" s="186"/>
      <c r="K24" s="186"/>
      <c r="L24" s="186"/>
    </row>
    <row r="25" spans="1:13" ht="15" thickTop="1" thickBot="1" x14ac:dyDescent="0.5">
      <c r="A25"/>
      <c r="C25" s="792" t="s">
        <v>51</v>
      </c>
      <c r="D25" s="792"/>
      <c r="E25" s="792"/>
      <c r="F25" s="792"/>
      <c r="G25" s="792"/>
      <c r="H25" s="792"/>
      <c r="I25" s="792"/>
      <c r="J25" s="792"/>
      <c r="K25" s="792"/>
      <c r="L25" s="792"/>
    </row>
    <row r="26" spans="1:13" ht="26.25" thickTop="1" thickBot="1" x14ac:dyDescent="0.8">
      <c r="A26"/>
      <c r="C26" s="793" t="s">
        <v>392</v>
      </c>
      <c r="D26" s="794"/>
      <c r="E26" s="794"/>
      <c r="F26" s="794"/>
      <c r="G26" s="794"/>
      <c r="H26" s="794"/>
      <c r="I26" s="794"/>
      <c r="J26" s="794"/>
      <c r="K26" s="794"/>
      <c r="L26" s="795"/>
      <c r="M26" s="6"/>
    </row>
    <row r="27" spans="1:13" ht="13.15" customHeight="1" x14ac:dyDescent="0.75">
      <c r="A27"/>
      <c r="C27" s="206"/>
      <c r="D27" s="207"/>
      <c r="E27" s="208"/>
      <c r="F27" s="209"/>
      <c r="G27" s="209"/>
      <c r="H27" s="210"/>
      <c r="I27" s="210"/>
      <c r="J27" s="210"/>
      <c r="K27" s="207"/>
      <c r="L27" s="211"/>
    </row>
    <row r="28" spans="1:13" ht="16.5" customHeight="1" thickBot="1" x14ac:dyDescent="0.55000000000000004">
      <c r="A28"/>
      <c r="C28" s="212" t="s">
        <v>393</v>
      </c>
      <c r="D28" s="213" t="s">
        <v>394</v>
      </c>
      <c r="E28" s="214" t="s">
        <v>103</v>
      </c>
      <c r="F28" s="215" t="s">
        <v>395</v>
      </c>
      <c r="G28" s="132" t="s">
        <v>396</v>
      </c>
      <c r="H28" s="216" t="s">
        <v>397</v>
      </c>
      <c r="I28" s="132" t="s">
        <v>398</v>
      </c>
      <c r="J28" s="132" t="s">
        <v>399</v>
      </c>
      <c r="K28" s="213" t="s">
        <v>107</v>
      </c>
      <c r="L28" s="217" t="s">
        <v>400</v>
      </c>
    </row>
    <row r="29" spans="1:13" ht="13.15" customHeight="1" thickTop="1" x14ac:dyDescent="0.45">
      <c r="A29"/>
      <c r="C29" s="218"/>
      <c r="D29" s="219"/>
      <c r="E29" s="220"/>
      <c r="F29" s="221"/>
      <c r="G29" s="222"/>
      <c r="H29" s="219"/>
      <c r="I29" s="219"/>
      <c r="J29" s="219"/>
      <c r="K29" s="220"/>
      <c r="L29" s="223"/>
    </row>
    <row r="30" spans="1:13" ht="13.15" customHeight="1" x14ac:dyDescent="0.45">
      <c r="A30"/>
      <c r="C30" s="224"/>
      <c r="D30" s="225"/>
      <c r="E30" s="134"/>
      <c r="F30" s="226"/>
      <c r="G30" s="134"/>
      <c r="H30" s="225"/>
      <c r="I30" s="225"/>
      <c r="J30" s="225"/>
      <c r="K30" s="134"/>
      <c r="L30" s="227"/>
    </row>
    <row r="31" spans="1:13" ht="13.15" customHeight="1" x14ac:dyDescent="0.45">
      <c r="A31"/>
      <c r="C31" s="224"/>
      <c r="D31" s="225"/>
      <c r="E31" s="134"/>
      <c r="F31" s="226"/>
      <c r="G31" s="134"/>
      <c r="H31" s="225"/>
      <c r="I31" s="225"/>
      <c r="J31" s="225"/>
      <c r="K31" s="134"/>
      <c r="L31" s="228"/>
    </row>
    <row r="32" spans="1:13" ht="13.15" customHeight="1" x14ac:dyDescent="0.45">
      <c r="A32"/>
      <c r="C32" s="224"/>
      <c r="D32" s="225"/>
      <c r="E32" s="134"/>
      <c r="F32" s="226"/>
      <c r="G32" s="134"/>
      <c r="H32" s="225"/>
      <c r="I32" s="225"/>
      <c r="J32" s="225"/>
      <c r="K32" s="134"/>
      <c r="L32" s="227"/>
    </row>
    <row r="33" spans="1:12" ht="13.15" customHeight="1" x14ac:dyDescent="0.45">
      <c r="A33"/>
      <c r="C33" s="224"/>
      <c r="D33" s="225"/>
      <c r="E33" s="134"/>
      <c r="F33" s="226"/>
      <c r="G33" s="134"/>
      <c r="H33" s="225"/>
      <c r="I33" s="225"/>
      <c r="J33" s="225"/>
      <c r="K33" s="134"/>
      <c r="L33" s="227"/>
    </row>
    <row r="34" spans="1:12" ht="13.15" customHeight="1" x14ac:dyDescent="0.45">
      <c r="A34"/>
      <c r="C34" s="224"/>
      <c r="D34" s="225"/>
      <c r="E34" s="134"/>
      <c r="F34" s="226"/>
      <c r="G34" s="134"/>
      <c r="H34" s="225"/>
      <c r="I34" s="225"/>
      <c r="J34" s="225"/>
      <c r="K34" s="134"/>
      <c r="L34" s="228"/>
    </row>
    <row r="35" spans="1:12" ht="13.15" customHeight="1" x14ac:dyDescent="0.45">
      <c r="A35"/>
      <c r="C35" s="224"/>
      <c r="D35" s="225"/>
      <c r="E35" s="134"/>
      <c r="F35" s="226"/>
      <c r="G35" s="134"/>
      <c r="H35" s="225"/>
      <c r="I35" s="225"/>
      <c r="J35" s="225"/>
      <c r="K35" s="134"/>
      <c r="L35" s="227"/>
    </row>
    <row r="36" spans="1:12" ht="13.15" customHeight="1" x14ac:dyDescent="0.45">
      <c r="A36"/>
      <c r="C36" s="224"/>
      <c r="D36" s="225"/>
      <c r="E36" s="134"/>
      <c r="F36" s="226"/>
      <c r="G36" s="134"/>
      <c r="H36" s="225"/>
      <c r="I36" s="225"/>
      <c r="J36" s="225"/>
      <c r="K36" s="134"/>
      <c r="L36" s="227"/>
    </row>
    <row r="37" spans="1:12" ht="13.15" customHeight="1" x14ac:dyDescent="0.45">
      <c r="C37" s="224"/>
      <c r="D37" s="225"/>
      <c r="E37" s="134"/>
      <c r="F37" s="226"/>
      <c r="G37" s="134"/>
      <c r="H37" s="225"/>
      <c r="I37" s="225"/>
      <c r="J37" s="225"/>
      <c r="K37" s="134"/>
      <c r="L37" s="228"/>
    </row>
    <row r="38" spans="1:12" ht="13.15" customHeight="1" x14ac:dyDescent="0.45">
      <c r="C38" s="224"/>
      <c r="D38" s="225"/>
      <c r="E38" s="134"/>
      <c r="F38" s="226"/>
      <c r="G38" s="134"/>
      <c r="H38" s="225"/>
      <c r="I38" s="225"/>
      <c r="J38" s="225"/>
      <c r="K38" s="134"/>
      <c r="L38" s="229"/>
    </row>
    <row r="39" spans="1:12" ht="13.15" customHeight="1" x14ac:dyDescent="0.45">
      <c r="C39" s="230"/>
      <c r="D39" s="231"/>
      <c r="E39" s="232"/>
      <c r="F39" s="226"/>
      <c r="G39" s="134"/>
      <c r="H39" s="225"/>
      <c r="I39" s="225"/>
      <c r="J39" s="225"/>
      <c r="K39" s="134"/>
    </row>
    <row r="40" spans="1:12" ht="13.15" customHeight="1" x14ac:dyDescent="0.45">
      <c r="C40" s="230"/>
      <c r="D40" s="233"/>
      <c r="E40" s="234"/>
      <c r="F40" s="226"/>
      <c r="G40" s="134"/>
      <c r="H40" s="225"/>
      <c r="I40" s="225"/>
      <c r="J40" s="225"/>
      <c r="K40" s="134"/>
      <c r="L40" s="134"/>
    </row>
    <row r="41" spans="1:12" ht="13.15" customHeight="1" x14ac:dyDescent="0.45">
      <c r="C41" s="230"/>
      <c r="D41" s="233"/>
      <c r="E41" s="234"/>
      <c r="F41" s="226"/>
      <c r="G41" s="134"/>
      <c r="H41" s="225"/>
      <c r="I41" s="225"/>
      <c r="J41" s="225"/>
      <c r="K41" s="134"/>
      <c r="L41" s="134"/>
    </row>
    <row r="42" spans="1:12" ht="13.15" customHeight="1" thickBot="1" x14ac:dyDescent="0.5">
      <c r="C42" s="235"/>
      <c r="D42" s="236"/>
      <c r="E42" s="237"/>
      <c r="F42" s="238"/>
      <c r="G42" s="239"/>
      <c r="H42" s="240"/>
      <c r="I42" s="240"/>
      <c r="J42" s="240"/>
      <c r="K42" s="239"/>
      <c r="L42" s="241"/>
    </row>
    <row r="43" spans="1:12" ht="13.15" customHeight="1" thickBot="1" x14ac:dyDescent="0.5"/>
    <row r="44" spans="1:12" ht="16.149999999999999" customHeight="1" thickTop="1" thickBot="1" x14ac:dyDescent="0.5">
      <c r="A44"/>
      <c r="C44" s="792" t="s">
        <v>58</v>
      </c>
      <c r="D44" s="792"/>
      <c r="E44" s="792"/>
      <c r="F44" s="792"/>
      <c r="G44" s="792"/>
      <c r="H44" s="792"/>
      <c r="I44" s="792"/>
      <c r="J44" s="792"/>
      <c r="K44" s="792"/>
      <c r="L44" s="792"/>
    </row>
    <row r="45" spans="1:12" ht="22.5" customHeight="1" thickTop="1" thickBot="1" x14ac:dyDescent="0.75">
      <c r="C45" s="787" t="s">
        <v>392</v>
      </c>
      <c r="D45" s="788"/>
      <c r="E45" s="788"/>
      <c r="F45" s="788"/>
      <c r="G45" s="788"/>
      <c r="H45" s="788"/>
      <c r="I45" s="788"/>
      <c r="J45" s="788"/>
      <c r="K45" s="788"/>
      <c r="L45" s="789"/>
    </row>
    <row r="46" spans="1:12" ht="13.15" customHeight="1" x14ac:dyDescent="0.45">
      <c r="C46" s="242"/>
      <c r="D46" s="243"/>
      <c r="E46" s="244"/>
      <c r="F46" s="245"/>
      <c r="G46" s="244"/>
      <c r="H46" s="246"/>
      <c r="I46" s="246"/>
      <c r="J46" s="246"/>
      <c r="K46" s="247"/>
      <c r="L46" s="248"/>
    </row>
    <row r="47" spans="1:12" ht="17.25" customHeight="1" thickBot="1" x14ac:dyDescent="0.55000000000000004">
      <c r="A47"/>
      <c r="C47" s="249" t="s">
        <v>393</v>
      </c>
      <c r="D47" s="250" t="s">
        <v>394</v>
      </c>
      <c r="E47" s="251" t="s">
        <v>103</v>
      </c>
      <c r="F47" s="252" t="s">
        <v>395</v>
      </c>
      <c r="G47" s="253" t="s">
        <v>396</v>
      </c>
      <c r="H47" s="254" t="s">
        <v>397</v>
      </c>
      <c r="I47" s="254" t="s">
        <v>398</v>
      </c>
      <c r="J47" s="254" t="s">
        <v>399</v>
      </c>
      <c r="K47" s="250" t="s">
        <v>107</v>
      </c>
      <c r="L47" s="255" t="s">
        <v>400</v>
      </c>
    </row>
    <row r="48" spans="1:12" ht="13.15" customHeight="1" thickTop="1" x14ac:dyDescent="0.45">
      <c r="C48" s="256"/>
      <c r="D48" s="257"/>
      <c r="E48" s="258"/>
      <c r="F48" s="259"/>
      <c r="G48" s="258"/>
      <c r="H48" s="257"/>
      <c r="I48" s="257"/>
      <c r="J48" s="257"/>
      <c r="K48" s="258"/>
      <c r="L48" s="260"/>
    </row>
    <row r="49" spans="3:12" ht="13.15" customHeight="1" x14ac:dyDescent="0.45">
      <c r="C49" s="261"/>
      <c r="D49" s="262"/>
      <c r="E49" s="263"/>
      <c r="F49" s="264"/>
      <c r="G49" s="263"/>
      <c r="H49" s="262"/>
      <c r="I49" s="262"/>
      <c r="J49" s="262"/>
      <c r="K49" s="263"/>
      <c r="L49" s="265"/>
    </row>
    <row r="50" spans="3:12" ht="13.15" customHeight="1" x14ac:dyDescent="0.45">
      <c r="C50" s="261"/>
      <c r="D50" s="262"/>
      <c r="E50" s="263"/>
      <c r="F50" s="264"/>
      <c r="G50" s="263"/>
      <c r="H50" s="262"/>
      <c r="I50" s="262"/>
      <c r="J50" s="262"/>
      <c r="K50" s="263"/>
      <c r="L50" s="265"/>
    </row>
    <row r="51" spans="3:12" ht="13.15" customHeight="1" thickBot="1" x14ac:dyDescent="0.5">
      <c r="C51" s="266"/>
      <c r="D51" s="267"/>
      <c r="E51" s="237"/>
      <c r="F51" s="268"/>
      <c r="G51" s="237"/>
      <c r="H51" s="267"/>
      <c r="I51" s="267"/>
      <c r="J51" s="267"/>
      <c r="K51" s="237"/>
      <c r="L51" s="269"/>
    </row>
    <row r="52" spans="3:12" ht="13.15" customHeight="1" thickBot="1" x14ac:dyDescent="0.5">
      <c r="C52" s="270"/>
      <c r="D52" s="271"/>
      <c r="E52" s="271"/>
      <c r="F52" s="272"/>
      <c r="G52" s="271"/>
      <c r="H52" s="273"/>
      <c r="I52" s="273"/>
      <c r="J52" s="273"/>
      <c r="K52" s="271"/>
      <c r="L52" s="274"/>
    </row>
    <row r="53" spans="3:12" ht="13.15" customHeight="1" thickTop="1" x14ac:dyDescent="0.45">
      <c r="C53" s="275"/>
      <c r="D53" s="276"/>
      <c r="E53" s="277"/>
      <c r="F53" s="278"/>
      <c r="G53" s="277"/>
      <c r="H53" s="276"/>
      <c r="I53" s="276"/>
      <c r="J53" s="276"/>
      <c r="K53" s="277"/>
      <c r="L53" s="279"/>
    </row>
    <row r="54" spans="3:12" ht="13.15" customHeight="1" x14ac:dyDescent="0.45">
      <c r="C54" s="261"/>
      <c r="D54" s="262"/>
      <c r="E54" s="263"/>
      <c r="F54" s="264"/>
      <c r="G54" s="263"/>
      <c r="H54" s="262"/>
      <c r="I54" s="262"/>
      <c r="J54" s="262"/>
      <c r="K54" s="263"/>
      <c r="L54" s="265"/>
    </row>
    <row r="55" spans="3:12" ht="13.15" customHeight="1" x14ac:dyDescent="0.45">
      <c r="C55" s="261"/>
      <c r="D55" s="262"/>
      <c r="E55" s="263"/>
      <c r="F55" s="264"/>
      <c r="G55" s="263"/>
      <c r="H55" s="262"/>
      <c r="I55" s="262"/>
      <c r="J55" s="262"/>
      <c r="K55" s="263"/>
      <c r="L55" s="265"/>
    </row>
    <row r="56" spans="3:12" ht="13.15" customHeight="1" thickBot="1" x14ac:dyDescent="0.5">
      <c r="C56" s="261"/>
      <c r="D56" s="262"/>
      <c r="E56" s="263"/>
      <c r="F56" s="264"/>
      <c r="G56" s="263"/>
      <c r="H56" s="262"/>
      <c r="I56" s="262"/>
      <c r="J56" s="262"/>
      <c r="K56" s="263"/>
      <c r="L56" s="265"/>
    </row>
    <row r="57" spans="3:12" ht="13.15" customHeight="1" thickBot="1" x14ac:dyDescent="0.5">
      <c r="C57" s="270"/>
      <c r="D57" s="271"/>
      <c r="E57" s="271"/>
      <c r="F57" s="272"/>
      <c r="G57" s="271"/>
      <c r="H57" s="273"/>
      <c r="I57" s="273"/>
      <c r="J57" s="273"/>
      <c r="K57" s="271"/>
      <c r="L57" s="274"/>
    </row>
    <row r="58" spans="3:12" ht="13.15" customHeight="1" thickTop="1" x14ac:dyDescent="0.45">
      <c r="C58" s="261"/>
      <c r="D58" s="262"/>
      <c r="E58" s="263"/>
      <c r="F58" s="264"/>
      <c r="G58" s="263"/>
      <c r="H58" s="262"/>
      <c r="I58" s="262"/>
      <c r="J58" s="262"/>
      <c r="K58" s="263"/>
      <c r="L58" s="265"/>
    </row>
    <row r="59" spans="3:12" ht="13.15" customHeight="1" x14ac:dyDescent="0.45">
      <c r="C59" s="261"/>
      <c r="D59" s="262"/>
      <c r="E59" s="263"/>
      <c r="F59" s="264"/>
      <c r="G59" s="263"/>
      <c r="H59" s="262"/>
      <c r="I59" s="262"/>
      <c r="J59" s="262"/>
      <c r="K59" s="263"/>
      <c r="L59" s="265"/>
    </row>
    <row r="60" spans="3:12" ht="13.15" customHeight="1" x14ac:dyDescent="0.45">
      <c r="C60" s="261"/>
      <c r="D60" s="262"/>
      <c r="E60" s="263"/>
      <c r="F60" s="264"/>
      <c r="G60" s="263"/>
      <c r="H60" s="262"/>
      <c r="I60" s="262"/>
      <c r="J60" s="262"/>
      <c r="K60" s="263"/>
      <c r="L60" s="265"/>
    </row>
    <row r="61" spans="3:12" ht="13.15" customHeight="1" thickBot="1" x14ac:dyDescent="0.5">
      <c r="C61" s="266"/>
      <c r="D61" s="267"/>
      <c r="E61" s="237"/>
      <c r="F61" s="268"/>
      <c r="G61" s="237"/>
      <c r="H61" s="267"/>
      <c r="I61" s="267"/>
      <c r="J61" s="267"/>
      <c r="K61" s="237"/>
      <c r="L61" s="269"/>
    </row>
    <row r="62" spans="3:12" ht="13.15" customHeight="1" x14ac:dyDescent="0.45"/>
  </sheetData>
  <mergeCells count="7">
    <mergeCell ref="C45:L45"/>
    <mergeCell ref="A1:M1"/>
    <mergeCell ref="B10:F10"/>
    <mergeCell ref="H10:L10"/>
    <mergeCell ref="C25:L25"/>
    <mergeCell ref="C26:L26"/>
    <mergeCell ref="C44:L44"/>
  </mergeCells>
  <printOptions horizontalCentered="1"/>
  <pageMargins left="0.19685039370078741" right="0.19685039370078741" top="0.98425196850393704" bottom="0.78740157480314965" header="0.51181102362204722" footer="0.51181102362204722"/>
  <pageSetup paperSize="9" scale="76" orientation="portrait" blackAndWhite="1" horizontalDpi="4294967293" verticalDpi="4294967293" r:id="rId1"/>
  <headerFooter scaleWithDoc="0">
    <oddHeader>&amp;C&amp;20Basiscursus gecombineerd met gevorderd&amp;R&amp;G</oddHeader>
    <oddFooter>&amp;L® computraining&amp;R&amp;D</oddFooter>
    <firstHeader>&amp;L&amp;P&amp;C&amp;24Basiscursus Excel 2010</firstHeader>
    <firstFooter>&amp;L® computraining&amp;R&amp;D</firstFooter>
  </headerFooter>
  <rowBreaks count="1" manualBreakCount="1">
    <brk id="61" max="1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27</vt:i4>
      </vt:variant>
      <vt:variant>
        <vt:lpstr>Benoemde bereiken</vt:lpstr>
      </vt:variant>
      <vt:variant>
        <vt:i4>18</vt:i4>
      </vt:variant>
    </vt:vector>
  </HeadingPairs>
  <TitlesOfParts>
    <vt:vector size="45" baseType="lpstr">
      <vt:lpstr>Inhoudsopgave Excel basis</vt:lpstr>
      <vt:lpstr>1 Rekenen in Excel </vt:lpstr>
      <vt:lpstr>2 Het scherm en Lint</vt:lpstr>
      <vt:lpstr>3 Celeigenschappen</vt:lpstr>
      <vt:lpstr>4 Printen in Excel</vt:lpstr>
      <vt:lpstr>5 Kolommen en vulgreep</vt:lpstr>
      <vt:lpstr>6 Sorteren en Filteren</vt:lpstr>
      <vt:lpstr>7 Tekst Basisoefening </vt:lpstr>
      <vt:lpstr>8 Randen en Opmaak</vt:lpstr>
      <vt:lpstr>9 Formules invoeren</vt:lpstr>
      <vt:lpstr>10 Diverse Formules </vt:lpstr>
      <vt:lpstr>11. Formules in meerdere tabs</vt:lpstr>
      <vt:lpstr>1e kwt</vt:lpstr>
      <vt:lpstr>2e kwt</vt:lpstr>
      <vt:lpstr>3e kwt</vt:lpstr>
      <vt:lpstr>4e kwt</vt:lpstr>
      <vt:lpstr>12 Kasboekformules </vt:lpstr>
      <vt:lpstr>Opdr 13 Absoluut en relatief</vt:lpstr>
      <vt:lpstr>14 Functie Som en Autosom</vt:lpstr>
      <vt:lpstr>15 Statistische functies</vt:lpstr>
      <vt:lpstr>16 Logische functies ALS</vt:lpstr>
      <vt:lpstr>17 Financieele functies </vt:lpstr>
      <vt:lpstr>18 Grafiek invoegen</vt:lpstr>
      <vt:lpstr>19 Validatie lijst </vt:lpstr>
      <vt:lpstr>20 Subtotalen</vt:lpstr>
      <vt:lpstr>Opdr 21 Beveiligen &amp; verbergen </vt:lpstr>
      <vt:lpstr>Basis toets</vt:lpstr>
      <vt:lpstr>'1 Rekenen in Excel '!Afdrukbereik</vt:lpstr>
      <vt:lpstr>'10 Diverse Formules '!Afdrukbereik</vt:lpstr>
      <vt:lpstr>'12 Kasboekformules '!Afdrukbereik</vt:lpstr>
      <vt:lpstr>'14 Functie Som en Autosom'!Afdrukbereik</vt:lpstr>
      <vt:lpstr>'15 Statistische functies'!Afdrukbereik</vt:lpstr>
      <vt:lpstr>'16 Logische functies ALS'!Afdrukbereik</vt:lpstr>
      <vt:lpstr>'17 Financieele functies '!Afdrukbereik</vt:lpstr>
      <vt:lpstr>'18 Grafiek invoegen'!Afdrukbereik</vt:lpstr>
      <vt:lpstr>'19 Validatie lijst '!Afdrukbereik</vt:lpstr>
      <vt:lpstr>'2 Het scherm en Lint'!Afdrukbereik</vt:lpstr>
      <vt:lpstr>'3 Celeigenschappen'!Afdrukbereik</vt:lpstr>
      <vt:lpstr>'4 Printen in Excel'!Afdrukbereik</vt:lpstr>
      <vt:lpstr>'5 Kolommen en vulgreep'!Afdrukbereik</vt:lpstr>
      <vt:lpstr>'6 Sorteren en Filteren'!Afdrukbereik</vt:lpstr>
      <vt:lpstr>'7 Tekst Basisoefening '!Afdrukbereik</vt:lpstr>
      <vt:lpstr>'Basis toets'!Afdrukbereik</vt:lpstr>
      <vt:lpstr>'Inhoudsopgave Excel basis'!Afdrukbereik</vt:lpstr>
      <vt:lpstr>'Opdr 21 Beveiligen &amp; verbergen '!Afdrukbereik</vt:lpstr>
    </vt:vector>
  </TitlesOfParts>
  <Manager/>
  <Company>Den Spike Unattendeds © 2015</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Computraining</dc:creator>
  <cp:keywords/>
  <dc:description/>
  <cp:lastModifiedBy>Computraining met abonnement</cp:lastModifiedBy>
  <cp:revision/>
  <dcterms:created xsi:type="dcterms:W3CDTF">2017-04-03T14:52:12Z</dcterms:created>
  <dcterms:modified xsi:type="dcterms:W3CDTF">2024-08-30T10:48:05Z</dcterms:modified>
  <cp:category/>
  <cp:contentStatus/>
</cp:coreProperties>
</file>