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tables/table1.xml" ContentType="application/vnd.openxmlformats-officedocument.spreadsheetml.table+xml"/>
  <Override PartName="/xl/drawings/drawing7.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10.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11.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12.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3.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14.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drawings/drawing15.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6.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tables/table2.xml" ContentType="application/vnd.openxmlformats-officedocument.spreadsheetml.table+xml"/>
  <Override PartName="/xl/drawings/drawing19.xml" ContentType="application/vnd.openxmlformats-officedocument.drawing+xml"/>
  <Override PartName="/xl/embeddings/oleObject23.bin" ContentType="application/vnd.openxmlformats-officedocument.oleObject"/>
  <Override PartName="/xl/embeddings/oleObject24.bin" ContentType="application/vnd.openxmlformats-officedocument.oleObject"/>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docs.live.net/4c3fa8c3b60ea7cf/Documenten Onedrive/Cursussen/1. Alle werkboek cursussen/Excel/1. Excel basis/"/>
    </mc:Choice>
  </mc:AlternateContent>
  <xr:revisionPtr revIDLastSave="0" documentId="14_{0587E145-41C6-42E0-BAE6-8FA78E860D27}" xr6:coauthVersionLast="47" xr6:coauthVersionMax="47" xr10:uidLastSave="{00000000-0000-0000-0000-000000000000}"/>
  <bookViews>
    <workbookView xWindow="-98" yWindow="-98" windowWidth="19396" windowHeight="11596" tabRatio="844" xr2:uid="{00000000-000D-0000-FFFF-FFFF00000000}"/>
  </bookViews>
  <sheets>
    <sheet name="Inhoudsopgave Excel basis" sheetId="1" r:id="rId1"/>
    <sheet name="1 Rekenen in Excel " sheetId="29" r:id="rId2"/>
    <sheet name="2 Het scherm en Lint" sheetId="30" r:id="rId3"/>
    <sheet name="3 Celeigenschappen" sheetId="31" r:id="rId4"/>
    <sheet name="4 Printen in Excel" sheetId="32" r:id="rId5"/>
    <sheet name="5 Kolommen en vulgreep" sheetId="33" r:id="rId6"/>
    <sheet name="6 Sorteren en Filteren" sheetId="34" r:id="rId7"/>
    <sheet name="7 Tekst Basisoefening " sheetId="35" r:id="rId8"/>
    <sheet name="8 Randen en Opmaak" sheetId="36" r:id="rId9"/>
    <sheet name="9 Formules invoeren" sheetId="37" r:id="rId10"/>
    <sheet name="10 Diverse Formules " sheetId="38" r:id="rId11"/>
    <sheet name="11. Formules in meerdere tabs" sheetId="39" r:id="rId12"/>
    <sheet name="1e kwt" sheetId="14" state="hidden" r:id="rId13"/>
    <sheet name="2e kwt" sheetId="15" state="hidden" r:id="rId14"/>
    <sheet name="3e kwt" sheetId="16" state="hidden" r:id="rId15"/>
    <sheet name="4e kwt" sheetId="17" state="hidden" r:id="rId16"/>
    <sheet name="12 Kasboekformules " sheetId="46" r:id="rId17"/>
    <sheet name="Opdr 13 Absoluut en relatief" sheetId="48" r:id="rId18"/>
    <sheet name="14 Functie Som en Autosom" sheetId="19" r:id="rId19"/>
    <sheet name="15 Statistische functies" sheetId="40" r:id="rId20"/>
    <sheet name="16 Logische functies ALS" sheetId="42" r:id="rId21"/>
    <sheet name="17 Financieele functies " sheetId="47" r:id="rId22"/>
    <sheet name="18 Grafiek invoegen" sheetId="43" r:id="rId23"/>
    <sheet name="19 Validatie lijst " sheetId="44" r:id="rId24"/>
    <sheet name="20 Subtotalen" sheetId="45" r:id="rId25"/>
    <sheet name="Opdr 21 Beveiligen &amp; verbergen " sheetId="26" r:id="rId26"/>
    <sheet name="Basis toets" sheetId="27"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23Graph_A" localSheetId="1" hidden="1">#REF!</definedName>
    <definedName name="__123Graph_A" localSheetId="10" hidden="1">#REF!</definedName>
    <definedName name="__123Graph_A" localSheetId="11" hidden="1">#REF!</definedName>
    <definedName name="__123Graph_A" localSheetId="16" hidden="1">#REF!</definedName>
    <definedName name="__123Graph_A" localSheetId="18" hidden="1">#REF!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12" hidden="1">#REF!</definedName>
    <definedName name="__123Graph_A" localSheetId="2" hidden="1">#REF!</definedName>
    <definedName name="__123Graph_A" localSheetId="24" hidden="1">#REF!</definedName>
    <definedName name="__123Graph_A" localSheetId="13" hidden="1">#REF!</definedName>
    <definedName name="__123Graph_A" localSheetId="3" hidden="1">#REF!</definedName>
    <definedName name="__123Graph_A" localSheetId="14" hidden="1">#REF!</definedName>
    <definedName name="__123Graph_A" localSheetId="4" hidden="1">#REF!</definedName>
    <definedName name="__123Graph_A" localSheetId="15"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7" hidden="1">#REF!</definedName>
    <definedName name="__123Graph_A" localSheetId="25" hidden="1">#REF!</definedName>
    <definedName name="__123Graph_A" hidden="1">#REF!</definedName>
    <definedName name="__123Graph_B" localSheetId="1" hidden="1">#REF!</definedName>
    <definedName name="__123Graph_B" localSheetId="10" hidden="1">#REF!</definedName>
    <definedName name="__123Graph_B" localSheetId="11" hidden="1">#REF!</definedName>
    <definedName name="__123Graph_B" localSheetId="16"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12" hidden="1">#REF!</definedName>
    <definedName name="__123Graph_B" localSheetId="2" hidden="1">#REF!</definedName>
    <definedName name="__123Graph_B" localSheetId="24" hidden="1">#REF!</definedName>
    <definedName name="__123Graph_B" localSheetId="13" hidden="1">#REF!</definedName>
    <definedName name="__123Graph_B" localSheetId="3" hidden="1">#REF!</definedName>
    <definedName name="__123Graph_B" localSheetId="14" hidden="1">#REF!</definedName>
    <definedName name="__123Graph_B" localSheetId="4" hidden="1">#REF!</definedName>
    <definedName name="__123Graph_B" localSheetId="15"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7" hidden="1">#REF!</definedName>
    <definedName name="__123Graph_B" localSheetId="25" hidden="1">#REF!</definedName>
    <definedName name="__123Graph_B" hidden="1">#REF!</definedName>
    <definedName name="__123Graph_X" localSheetId="1" hidden="1">#REF!</definedName>
    <definedName name="__123Graph_X" localSheetId="10" hidden="1">#REF!</definedName>
    <definedName name="__123Graph_X" localSheetId="11" hidden="1">#REF!</definedName>
    <definedName name="__123Graph_X" localSheetId="16"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3" hidden="1">#REF!</definedName>
    <definedName name="__123Graph_X" localSheetId="12" hidden="1">#REF!</definedName>
    <definedName name="__123Graph_X" localSheetId="2" hidden="1">#REF!</definedName>
    <definedName name="__123Graph_X" localSheetId="24" hidden="1">#REF!</definedName>
    <definedName name="__123Graph_X" localSheetId="13" hidden="1">#REF!</definedName>
    <definedName name="__123Graph_X" localSheetId="3" hidden="1">#REF!</definedName>
    <definedName name="__123Graph_X" localSheetId="14" hidden="1">#REF!</definedName>
    <definedName name="__123Graph_X" localSheetId="4" hidden="1">#REF!</definedName>
    <definedName name="__123Graph_X" localSheetId="15" hidden="1">#REF!</definedName>
    <definedName name="__123Graph_X" localSheetId="5"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localSheetId="17" hidden="1">#REF!</definedName>
    <definedName name="__123Graph_X" localSheetId="25" hidden="1">#REF!</definedName>
    <definedName name="__123Graph_X" hidden="1">#REF!</definedName>
    <definedName name="_xlnm._FilterDatabase" localSheetId="22" hidden="1">'18 Grafiek invoegen'!#REF!</definedName>
    <definedName name="_xlnm._FilterDatabase" localSheetId="23" hidden="1">'19 Validatie lijst '!#REF!</definedName>
    <definedName name="_xlnm._FilterDatabase" localSheetId="6" hidden="1">'6 Sorteren en Filteren'!$A$1:$K$9</definedName>
    <definedName name="adres">'[1]14 Kasboekformules '!$A$14:$A$24</definedName>
    <definedName name="adressen">'[1]14 Kasboekformules '!$A$14:$A$24</definedName>
    <definedName name="_xlnm.Print_Area" localSheetId="1">'1 Rekenen in Excel '!$A$1:$K$30</definedName>
    <definedName name="_xlnm.Print_Area" localSheetId="10">'10 Diverse Formules '!$A$1:$J$40</definedName>
    <definedName name="_xlnm.Print_Area" localSheetId="16">'12 Kasboekformules '!$A$1:$F$45</definedName>
    <definedName name="_xlnm.Print_Area" localSheetId="18">'14 Functie Som en Autosom'!$A$1:$K$46</definedName>
    <definedName name="_xlnm.Print_Area" localSheetId="19">'15 Statistische functies'!$A$1:$J$37</definedName>
    <definedName name="_xlnm.Print_Area" localSheetId="20">'16 Logische functies ALS'!$A$1:$I$44</definedName>
    <definedName name="_xlnm.Print_Area" localSheetId="21">'17 Financieele functies '!$A$1:$J$52</definedName>
    <definedName name="_xlnm.Print_Area" localSheetId="22">'18 Grafiek invoegen'!$A$1:$H$49</definedName>
    <definedName name="_xlnm.Print_Area" localSheetId="23">'19 Validatie lijst '!$A$1:$G$51</definedName>
    <definedName name="_xlnm.Print_Area" localSheetId="2">'2 Het scherm en Lint'!$A$1:$K$30</definedName>
    <definedName name="_xlnm.Print_Area" localSheetId="3">'3 Celeigenschappen'!$A$1:$H$34</definedName>
    <definedName name="_xlnm.Print_Area" localSheetId="4">'4 Printen in Excel'!$A$1:$L$34</definedName>
    <definedName name="_xlnm.Print_Area" localSheetId="5">'5 Kolommen en vulgreep'!$A$1:$R$37</definedName>
    <definedName name="_xlnm.Print_Area" localSheetId="6">'6 Sorteren en Filteren'!$A$1:$K$63</definedName>
    <definedName name="_xlnm.Print_Area" localSheetId="7">'7 Tekst Basisoefening '!$A$1:$G$22</definedName>
    <definedName name="_xlnm.Print_Area" localSheetId="26">'Basis toets'!$B$1:$O$77</definedName>
    <definedName name="_xlnm.Print_Area" localSheetId="0">'Inhoudsopgave Excel basis'!$A$1:$C$32</definedName>
    <definedName name="_xlnm.Print_Area" localSheetId="25">'Opdr 21 Beveiligen &amp; verbergen '!$A$1:$H$49</definedName>
    <definedName name="Artikel">[2]!artikellijst5[#All]</definedName>
    <definedName name="Berekenen" localSheetId="1" hidden="1">#REF!</definedName>
    <definedName name="Berekenen" localSheetId="10" hidden="1">#REF!</definedName>
    <definedName name="Berekenen" localSheetId="11" hidden="1">#REF!</definedName>
    <definedName name="Berekenen" localSheetId="16" hidden="1">#REF!</definedName>
    <definedName name="Berekenen" localSheetId="18" hidden="1">#REF!</definedName>
    <definedName name="Berekenen" localSheetId="19" hidden="1">#REF!</definedName>
    <definedName name="Berekenen" localSheetId="20" hidden="1">#REF!</definedName>
    <definedName name="Berekenen" localSheetId="21" hidden="1">#REF!</definedName>
    <definedName name="Berekenen" localSheetId="22" hidden="1">#REF!</definedName>
    <definedName name="Berekenen" localSheetId="23" hidden="1">#REF!</definedName>
    <definedName name="Berekenen" localSheetId="12" hidden="1">#REF!</definedName>
    <definedName name="Berekenen" localSheetId="2" hidden="1">#REF!</definedName>
    <definedName name="Berekenen" localSheetId="24" hidden="1">#REF!</definedName>
    <definedName name="Berekenen" localSheetId="13" hidden="1">#REF!</definedName>
    <definedName name="Berekenen" localSheetId="3" hidden="1">#REF!</definedName>
    <definedName name="Berekenen" localSheetId="14" hidden="1">#REF!</definedName>
    <definedName name="Berekenen" localSheetId="4" hidden="1">#REF!</definedName>
    <definedName name="Berekenen" localSheetId="15" hidden="1">#REF!</definedName>
    <definedName name="Berekenen" localSheetId="5" hidden="1">#REF!</definedName>
    <definedName name="Berekenen" localSheetId="6" hidden="1">#REF!</definedName>
    <definedName name="Berekenen" localSheetId="7" hidden="1">#REF!</definedName>
    <definedName name="Berekenen" localSheetId="8" hidden="1">#REF!</definedName>
    <definedName name="Berekenen" localSheetId="9" hidden="1">#REF!</definedName>
    <definedName name="Berekenen" localSheetId="17" hidden="1">#REF!</definedName>
    <definedName name="Berekenen" localSheetId="25" hidden="1">#REF!</definedName>
    <definedName name="Berekenen" hidden="1">#REF!</definedName>
    <definedName name="boter" localSheetId="16">#REF!</definedName>
    <definedName name="boter" localSheetId="21">#REF!</definedName>
    <definedName name="boter" localSheetId="12">#REF!</definedName>
    <definedName name="boter" localSheetId="13">#REF!</definedName>
    <definedName name="boter" localSheetId="25">#REF!</definedName>
    <definedName name="boter">#REF!</definedName>
    <definedName name="campinginkomsten">'[3]Blok 6 Statistiche functie'!$C$34:$I$39</definedName>
    <definedName name="codenr_vervangen">'[4]Codes oud en nieuw'!$A$2:$C$52</definedName>
    <definedName name="Exlusief">'[5]Blok 5 Autosom'!#REF!</definedName>
    <definedName name="Fruit" localSheetId="12">'[6]Gegevens lijst'!$C$2:$C$6</definedName>
    <definedName name="Fruit" localSheetId="13">'[6]Gegevens lijst'!$C$2:$C$6</definedName>
    <definedName name="Fruit">'[7]Gegevens lijst'!$C$2:$C$6</definedName>
    <definedName name="geg_vern" localSheetId="1" hidden="1">#REF!</definedName>
    <definedName name="geg_vern" localSheetId="10" hidden="1">#REF!</definedName>
    <definedName name="geg_vern" localSheetId="11" hidden="1">#REF!</definedName>
    <definedName name="geg_vern" localSheetId="16" hidden="1">#REF!</definedName>
    <definedName name="geg_vern" localSheetId="18" hidden="1">#REF!</definedName>
    <definedName name="geg_vern" localSheetId="19" hidden="1">#REF!</definedName>
    <definedName name="geg_vern" localSheetId="20" hidden="1">#REF!</definedName>
    <definedName name="geg_vern" localSheetId="21" hidden="1">#REF!</definedName>
    <definedName name="geg_vern" localSheetId="22" hidden="1">#REF!</definedName>
    <definedName name="geg_vern" localSheetId="23" hidden="1">#REF!</definedName>
    <definedName name="geg_vern" localSheetId="12" hidden="1">#REF!</definedName>
    <definedName name="geg_vern" localSheetId="2" hidden="1">#REF!</definedName>
    <definedName name="geg_vern" localSheetId="24" hidden="1">#REF!</definedName>
    <definedName name="geg_vern" localSheetId="13" hidden="1">#REF!</definedName>
    <definedName name="geg_vern" localSheetId="3" hidden="1">#REF!</definedName>
    <definedName name="geg_vern" localSheetId="14" hidden="1">#REF!</definedName>
    <definedName name="geg_vern" localSheetId="4" hidden="1">#REF!</definedName>
    <definedName name="geg_vern" localSheetId="15" hidden="1">#REF!</definedName>
    <definedName name="geg_vern" localSheetId="5" hidden="1">#REF!</definedName>
    <definedName name="geg_vern" localSheetId="6" hidden="1">#REF!</definedName>
    <definedName name="geg_vern" localSheetId="7" hidden="1">#REF!</definedName>
    <definedName name="geg_vern" localSheetId="8" hidden="1">#REF!</definedName>
    <definedName name="geg_vern" localSheetId="9" hidden="1">#REF!</definedName>
    <definedName name="geg_vern" localSheetId="17" hidden="1">#REF!</definedName>
    <definedName name="geg_vern" localSheetId="25" hidden="1">#REF!</definedName>
    <definedName name="geg_vern" hidden="1">#REF!</definedName>
    <definedName name="Gegevens_vernieuwen" localSheetId="1" hidden="1">#REF!</definedName>
    <definedName name="Gegevens_vernieuwen" localSheetId="10" hidden="1">#REF!</definedName>
    <definedName name="Gegevens_vernieuwen" localSheetId="11" hidden="1">#REF!</definedName>
    <definedName name="Gegevens_vernieuwen" localSheetId="16" hidden="1">#REF!</definedName>
    <definedName name="Gegevens_vernieuwen" localSheetId="18" hidden="1">#REF!</definedName>
    <definedName name="Gegevens_vernieuwen" localSheetId="19" hidden="1">#REF!</definedName>
    <definedName name="Gegevens_vernieuwen" localSheetId="20" hidden="1">#REF!</definedName>
    <definedName name="Gegevens_vernieuwen" localSheetId="21" hidden="1">#REF!</definedName>
    <definedName name="Gegevens_vernieuwen" localSheetId="22" hidden="1">#REF!</definedName>
    <definedName name="Gegevens_vernieuwen" localSheetId="23" hidden="1">#REF!</definedName>
    <definedName name="Gegevens_vernieuwen" localSheetId="12" hidden="1">#REF!</definedName>
    <definedName name="Gegevens_vernieuwen" localSheetId="2" hidden="1">#REF!</definedName>
    <definedName name="Gegevens_vernieuwen" localSheetId="24" hidden="1">#REF!</definedName>
    <definedName name="Gegevens_vernieuwen" localSheetId="13" hidden="1">#REF!</definedName>
    <definedName name="Gegevens_vernieuwen" localSheetId="3" hidden="1">#REF!</definedName>
    <definedName name="Gegevens_vernieuwen" localSheetId="14" hidden="1">#REF!</definedName>
    <definedName name="Gegevens_vernieuwen" localSheetId="4" hidden="1">#REF!</definedName>
    <definedName name="Gegevens_vernieuwen" localSheetId="15" hidden="1">#REF!</definedName>
    <definedName name="Gegevens_vernieuwen" localSheetId="5" hidden="1">#REF!</definedName>
    <definedName name="Gegevens_vernieuwen" localSheetId="6" hidden="1">#REF!</definedName>
    <definedName name="Gegevens_vernieuwen" localSheetId="7" hidden="1">#REF!</definedName>
    <definedName name="Gegevens_vernieuwen" localSheetId="8" hidden="1">#REF!</definedName>
    <definedName name="Gegevens_vernieuwen" localSheetId="9" hidden="1">#REF!</definedName>
    <definedName name="Gegevens_vernieuwen" localSheetId="17" hidden="1">#REF!</definedName>
    <definedName name="Gegevens_vernieuwen" localSheetId="25" hidden="1">#REF!</definedName>
    <definedName name="Gegevens_vernieuwen" hidden="1">#REF!</definedName>
    <definedName name="gereedschappen" localSheetId="12">'[8]Validatie externe lijst'!$E$3:$E$9</definedName>
    <definedName name="gereedschappen" localSheetId="13">'[8]Validatie externe lijst'!$E$3:$E$9</definedName>
    <definedName name="gereedschappen">'[4]Validatie externe lijst'!$E$3:$E$9</definedName>
    <definedName name="Getallen">'[7]Gegevens lijst'!$A$2:$A$6</definedName>
    <definedName name="HTML_CodePage" hidden="1">1252</definedName>
    <definedName name="HTML_Control" localSheetId="1" hidden="1">{"'Cijfers'!$A$1:$L$22"}</definedName>
    <definedName name="HTML_Control" localSheetId="10" hidden="1">{"'Cijfers'!$A$1:$L$22"}</definedName>
    <definedName name="HTML_Control" localSheetId="11" hidden="1">{"'Cijfers'!$A$1:$L$22"}</definedName>
    <definedName name="HTML_Control" localSheetId="16" hidden="1">{"'Cijfers'!$A$1:$L$22"}</definedName>
    <definedName name="HTML_Control" localSheetId="18" hidden="1">{"'Cijfers'!$A$1:$L$22"}</definedName>
    <definedName name="HTML_Control" localSheetId="19" hidden="1">{"'Cijfers'!$A$1:$L$22"}</definedName>
    <definedName name="HTML_Control" localSheetId="20" hidden="1">{"'Cijfers'!$A$1:$L$22"}</definedName>
    <definedName name="HTML_Control" localSheetId="21" hidden="1">{"'Cijfers'!$A$1:$L$22"}</definedName>
    <definedName name="HTML_Control" localSheetId="22" hidden="1">{"'Cijfers'!$A$1:$L$22"}</definedName>
    <definedName name="HTML_Control" localSheetId="23" hidden="1">{"'Cijfers'!$A$1:$L$22"}</definedName>
    <definedName name="HTML_Control" localSheetId="12" hidden="1">{"'Cijfers'!$A$1:$L$22"}</definedName>
    <definedName name="HTML_Control" localSheetId="2" hidden="1">{"'Cijfers'!$A$1:$L$22"}</definedName>
    <definedName name="HTML_Control" localSheetId="24" hidden="1">{"'Cijfers'!$A$1:$L$22"}</definedName>
    <definedName name="HTML_Control" localSheetId="13" hidden="1">{"'Cijfers'!$A$1:$L$22"}</definedName>
    <definedName name="HTML_Control" localSheetId="3" hidden="1">{"'Cijfers'!$A$1:$L$22"}</definedName>
    <definedName name="HTML_Control" localSheetId="14" hidden="1">{"'Cijfers'!$A$1:$L$22"}</definedName>
    <definedName name="HTML_Control" localSheetId="4" hidden="1">{"'Cijfers'!$A$1:$L$22"}</definedName>
    <definedName name="HTML_Control" localSheetId="15" hidden="1">{"'Cijfers'!$A$1:$L$22"}</definedName>
    <definedName name="HTML_Control" localSheetId="5" hidden="1">{"'Cijfers'!$A$1:$L$22"}</definedName>
    <definedName name="HTML_Control" localSheetId="6" hidden="1">{"'Cijfers'!$A$1:$L$22"}</definedName>
    <definedName name="HTML_Control" localSheetId="7" hidden="1">{"'Cijfers'!$A$1:$L$22"}</definedName>
    <definedName name="HTML_Control" localSheetId="8" hidden="1">{"'Cijfers'!$A$1:$L$22"}</definedName>
    <definedName name="HTML_Control" localSheetId="9" hidden="1">{"'Cijfers'!$A$1:$L$22"}</definedName>
    <definedName name="HTML_Control" localSheetId="17" hidden="1">{"'Cijfers'!$A$1:$L$22"}</definedName>
    <definedName name="HTML_Control" localSheetId="25" hidden="1">{"'Cijfers'!$A$1:$L$22"}</definedName>
    <definedName name="HTML_Control" hidden="1">{"'Cijfers'!$A$1:$L$22"}</definedName>
    <definedName name="HTML_Description" hidden="1">"Cijfers van de bla bla school"</definedName>
    <definedName name="HTML_Email" hidden="1">""</definedName>
    <definedName name="HTML_Header" hidden="1">"Cijfers"</definedName>
    <definedName name="HTML_LastUpdate" hidden="1">"13-7-1998"</definedName>
    <definedName name="HTML_LineAfter" hidden="1">TRUE</definedName>
    <definedName name="HTML_LineBefore" hidden="1">TRUE</definedName>
    <definedName name="HTML_Name" hidden="1">"Davilex"</definedName>
    <definedName name="HTML_OBDlg2" hidden="1">TRUE</definedName>
    <definedName name="HTML_OBDlg3" hidden="1">TRUE</definedName>
    <definedName name="HTML_OBDlg4" hidden="1">TRUE</definedName>
    <definedName name="HTML_OS" hidden="1">0</definedName>
    <definedName name="HTML_PathFile" hidden="1">"C:\HTML.htm"</definedName>
    <definedName name="HTML_PathTemplate" hidden="1">"C:\html.htm"</definedName>
    <definedName name="HTML_Title" hidden="1">"Cijfers"</definedName>
    <definedName name="Inclusief">'[5]Blok 5 Autosom'!#REF!</definedName>
    <definedName name="inkomsten">'[5]Blok 5 Autosom'!#REF!</definedName>
    <definedName name="kosten">'[5]Blok 5 Autosom'!#REF!</definedName>
    <definedName name="levensmiddelen">'[4]Opdr. 6 Validatie lijst'!$J$5:$J$12</definedName>
    <definedName name="netto">'[5]Blok 5 Autosom'!#REF!</definedName>
    <definedName name="nummer">[9]Artikelen!$A$2:$A$9</definedName>
    <definedName name="omzet">'[5]Blok 5 Autosom'!#REF!</definedName>
    <definedName name="oud_naar_nieuw">'[4]Codes oud en nieuw'!$A$2:$C$52</definedName>
    <definedName name="Oude_codes" localSheetId="12">'[8]Codes oud en nieuw'!$A$2:$A$34</definedName>
    <definedName name="Oude_codes" localSheetId="13">'[8]Codes oud en nieuw'!$A$2:$A$34</definedName>
    <definedName name="Oude_codes">'[4]Codes oud en nieuw'!$A$2:$A$34</definedName>
    <definedName name="product" localSheetId="16">#REF!</definedName>
    <definedName name="product" localSheetId="21">#REF!</definedName>
    <definedName name="product" localSheetId="12">#REF!</definedName>
    <definedName name="product" localSheetId="13">#REF!</definedName>
    <definedName name="product" localSheetId="25">#REF!</definedName>
    <definedName name="product">#REF!</definedName>
    <definedName name="Uiterlijk" localSheetId="1" hidden="1">#REF!</definedName>
    <definedName name="Uiterlijk" localSheetId="10" hidden="1">#REF!</definedName>
    <definedName name="Uiterlijk" localSheetId="11" hidden="1">#REF!</definedName>
    <definedName name="Uiterlijk" localSheetId="16" hidden="1">#REF!</definedName>
    <definedName name="Uiterlijk" localSheetId="18" hidden="1">#REF!</definedName>
    <definedName name="Uiterlijk" localSheetId="19" hidden="1">#REF!</definedName>
    <definedName name="Uiterlijk" localSheetId="20" hidden="1">#REF!</definedName>
    <definedName name="Uiterlijk" localSheetId="21" hidden="1">#REF!</definedName>
    <definedName name="Uiterlijk" localSheetId="22" hidden="1">#REF!</definedName>
    <definedName name="Uiterlijk" localSheetId="23" hidden="1">#REF!</definedName>
    <definedName name="Uiterlijk" localSheetId="12" hidden="1">#REF!</definedName>
    <definedName name="Uiterlijk" localSheetId="2" hidden="1">#REF!</definedName>
    <definedName name="Uiterlijk" localSheetId="24" hidden="1">#REF!</definedName>
    <definedName name="Uiterlijk" localSheetId="13" hidden="1">#REF!</definedName>
    <definedName name="Uiterlijk" localSheetId="3" hidden="1">#REF!</definedName>
    <definedName name="Uiterlijk" localSheetId="14" hidden="1">#REF!</definedName>
    <definedName name="Uiterlijk" localSheetId="4" hidden="1">#REF!</definedName>
    <definedName name="Uiterlijk" localSheetId="15" hidden="1">#REF!</definedName>
    <definedName name="Uiterlijk" localSheetId="5" hidden="1">#REF!</definedName>
    <definedName name="Uiterlijk" localSheetId="6" hidden="1">#REF!</definedName>
    <definedName name="Uiterlijk" localSheetId="7" hidden="1">#REF!</definedName>
    <definedName name="Uiterlijk" localSheetId="8" hidden="1">#REF!</definedName>
    <definedName name="Uiterlijk" localSheetId="9" hidden="1">#REF!</definedName>
    <definedName name="Uiterlijk" localSheetId="17" hidden="1">#REF!</definedName>
    <definedName name="Uiterlijk" localSheetId="25" hidden="1">#REF!</definedName>
    <definedName name="Uiterlijk" hidden="1">#REF!</definedName>
    <definedName name="uitgaven">'[5]Blok 5 Autosom'!#REF!</definedName>
    <definedName name="Vernieuwen" localSheetId="1" hidden="1">#REF!</definedName>
    <definedName name="Vernieuwen" localSheetId="10" hidden="1">#REF!</definedName>
    <definedName name="Vernieuwen" localSheetId="11" hidden="1">#REF!</definedName>
    <definedName name="Vernieuwen" localSheetId="16" hidden="1">#REF!</definedName>
    <definedName name="Vernieuwen" localSheetId="18" hidden="1">#REF!</definedName>
    <definedName name="Vernieuwen" localSheetId="19" hidden="1">#REF!</definedName>
    <definedName name="Vernieuwen" localSheetId="20" hidden="1">#REF!</definedName>
    <definedName name="Vernieuwen" localSheetId="21" hidden="1">#REF!</definedName>
    <definedName name="Vernieuwen" localSheetId="22" hidden="1">#REF!</definedName>
    <definedName name="Vernieuwen" localSheetId="23" hidden="1">#REF!</definedName>
    <definedName name="Vernieuwen" localSheetId="12" hidden="1">#REF!</definedName>
    <definedName name="Vernieuwen" localSheetId="2" hidden="1">#REF!</definedName>
    <definedName name="Vernieuwen" localSheetId="24" hidden="1">#REF!</definedName>
    <definedName name="Vernieuwen" localSheetId="13" hidden="1">#REF!</definedName>
    <definedName name="Vernieuwen" localSheetId="3" hidden="1">#REF!</definedName>
    <definedName name="Vernieuwen" localSheetId="14" hidden="1">#REF!</definedName>
    <definedName name="Vernieuwen" localSheetId="4" hidden="1">#REF!</definedName>
    <definedName name="Vernieuwen" localSheetId="15" hidden="1">#REF!</definedName>
    <definedName name="Vernieuwen" localSheetId="5" hidden="1">#REF!</definedName>
    <definedName name="Vernieuwen" localSheetId="6" hidden="1">#REF!</definedName>
    <definedName name="Vernieuwen" localSheetId="7" hidden="1">#REF!</definedName>
    <definedName name="Vernieuwen" localSheetId="8" hidden="1">#REF!</definedName>
    <definedName name="Vernieuwen" localSheetId="9" hidden="1">#REF!</definedName>
    <definedName name="Vernieuwen" localSheetId="17" hidden="1">#REF!</definedName>
    <definedName name="Vernieuwen" localSheetId="25" hidden="1">#REF!</definedName>
    <definedName name="Vernieuwen" hidden="1">#REF!</definedName>
    <definedName name="Z_8FD0B76A_8E72_4803_9D03_14AF713FCB61_.wvu.PrintArea" localSheetId="5" hidden="1">'5 Kolommen en vulgreep'!$A$2:$K$31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42" l="1"/>
  <c r="H35" i="42"/>
  <c r="H36" i="42"/>
  <c r="H37" i="42"/>
  <c r="H38" i="42"/>
  <c r="H39" i="42"/>
  <c r="C33" i="39"/>
  <c r="C34" i="40"/>
  <c r="F13" i="46" l="1"/>
  <c r="D12" i="17"/>
  <c r="D11" i="17"/>
  <c r="D10" i="17"/>
  <c r="D9" i="17"/>
  <c r="D8" i="17"/>
  <c r="D7" i="17"/>
  <c r="A2" i="17"/>
  <c r="D12" i="16"/>
  <c r="D11" i="16"/>
  <c r="D10" i="16"/>
  <c r="D9" i="16"/>
  <c r="D8" i="16"/>
  <c r="D7" i="16"/>
  <c r="A2" i="16"/>
  <c r="D12" i="15"/>
  <c r="D11" i="15"/>
  <c r="D10" i="15"/>
  <c r="D9" i="15"/>
  <c r="D8" i="15"/>
  <c r="D7" i="15"/>
  <c r="A2" i="15"/>
  <c r="A2" i="14"/>
  <c r="C83" i="27"/>
  <c r="D47" i="26"/>
  <c r="D45" i="26"/>
  <c r="D44" i="26"/>
  <c r="D43" i="26"/>
  <c r="D42" i="26"/>
  <c r="D41" i="26"/>
  <c r="D40" i="26"/>
  <c r="D39" i="26"/>
  <c r="D38" i="26"/>
  <c r="D37" i="26"/>
  <c r="D36" i="26"/>
  <c r="D35" i="26"/>
  <c r="D22" i="26"/>
  <c r="D21" i="26"/>
  <c r="D20" i="26"/>
  <c r="D19" i="26"/>
  <c r="D18" i="26"/>
  <c r="D17" i="26"/>
  <c r="D16" i="26"/>
  <c r="D15" i="26"/>
  <c r="D14" i="26"/>
  <c r="D13" i="26"/>
  <c r="B31" i="45"/>
  <c r="B16" i="45"/>
  <c r="B15" i="45"/>
  <c r="B14" i="45"/>
  <c r="B13" i="45"/>
  <c r="B12" i="45"/>
  <c r="D19" i="43"/>
  <c r="C19" i="43"/>
  <c r="E18" i="43"/>
  <c r="E19" i="43" s="1"/>
  <c r="E17" i="43"/>
  <c r="E16" i="43"/>
  <c r="H35" i="47"/>
  <c r="D35" i="47"/>
  <c r="I39" i="42"/>
  <c r="I38" i="42"/>
  <c r="I37" i="42"/>
  <c r="I36" i="42"/>
  <c r="I35" i="42"/>
  <c r="I34" i="42"/>
  <c r="I33" i="42"/>
  <c r="H33" i="42"/>
  <c r="C37" i="40"/>
  <c r="C35" i="40"/>
  <c r="C33" i="40"/>
  <c r="J31" i="40"/>
  <c r="I31" i="40"/>
  <c r="H31" i="40"/>
  <c r="G31" i="40"/>
  <c r="F31" i="40"/>
  <c r="E31" i="40"/>
  <c r="D31" i="40"/>
  <c r="C31" i="40"/>
  <c r="I16" i="40"/>
  <c r="H16" i="40"/>
  <c r="G16" i="40"/>
  <c r="F16" i="40"/>
  <c r="E16" i="40"/>
  <c r="D16" i="40"/>
  <c r="C16" i="40"/>
  <c r="J46" i="19"/>
  <c r="G46" i="19"/>
  <c r="D46" i="19"/>
  <c r="K41" i="19"/>
  <c r="K40" i="19"/>
  <c r="I37" i="19"/>
  <c r="H37" i="19"/>
  <c r="G37" i="19"/>
  <c r="F37" i="19"/>
  <c r="E37" i="19"/>
  <c r="D37" i="19"/>
  <c r="C37" i="19"/>
  <c r="L41" i="48"/>
  <c r="H38" i="48"/>
  <c r="H37" i="48"/>
  <c r="G37" i="48"/>
  <c r="F37" i="48"/>
  <c r="E37" i="48"/>
  <c r="H36" i="48"/>
  <c r="G36" i="48"/>
  <c r="F36" i="48"/>
  <c r="E36" i="48"/>
  <c r="H35" i="48"/>
  <c r="G35" i="48"/>
  <c r="F35" i="48"/>
  <c r="E35" i="48"/>
  <c r="H34" i="48"/>
  <c r="G34" i="48"/>
  <c r="F34" i="48"/>
  <c r="E34" i="48"/>
  <c r="H33" i="48"/>
  <c r="G33" i="48"/>
  <c r="F33" i="48"/>
  <c r="E33" i="48"/>
  <c r="H32" i="48"/>
  <c r="G32" i="48"/>
  <c r="F32" i="48"/>
  <c r="E32" i="48"/>
  <c r="F45" i="46"/>
  <c r="D45" i="46"/>
  <c r="C45" i="46"/>
  <c r="F44" i="46"/>
  <c r="F43" i="46"/>
  <c r="F42" i="46"/>
  <c r="F41" i="46"/>
  <c r="F40" i="46"/>
  <c r="F39" i="46"/>
  <c r="F38" i="46"/>
  <c r="F37" i="46"/>
  <c r="F36" i="46"/>
  <c r="F35" i="46"/>
  <c r="F34" i="46"/>
  <c r="F33" i="46"/>
  <c r="F31" i="46"/>
  <c r="E30" i="39"/>
  <c r="E29" i="39"/>
  <c r="E28" i="39"/>
  <c r="E27" i="39"/>
  <c r="E26" i="39"/>
  <c r="E25" i="39"/>
  <c r="J36" i="38"/>
  <c r="I36" i="38"/>
  <c r="H36" i="38"/>
  <c r="G36" i="38"/>
  <c r="E36" i="38"/>
  <c r="D36" i="38"/>
  <c r="C36" i="38"/>
  <c r="J32" i="38"/>
  <c r="I32" i="38"/>
  <c r="H32" i="38"/>
  <c r="G32" i="38"/>
  <c r="F32" i="38"/>
  <c r="E32" i="38"/>
  <c r="D32" i="38"/>
  <c r="C32" i="38"/>
  <c r="C31" i="37"/>
  <c r="D13" i="37"/>
  <c r="I84" i="34"/>
  <c r="I83" i="34"/>
  <c r="I82" i="34"/>
  <c r="I81" i="34"/>
  <c r="I80" i="34"/>
  <c r="I79" i="34"/>
  <c r="I78" i="34"/>
  <c r="I77" i="34"/>
  <c r="I76" i="34"/>
  <c r="I75" i="34"/>
  <c r="I74" i="34"/>
  <c r="I73" i="34"/>
  <c r="I72" i="34"/>
  <c r="I71" i="34"/>
  <c r="I70" i="34"/>
  <c r="I69" i="34"/>
  <c r="I68" i="34"/>
  <c r="I67" i="34"/>
  <c r="I66" i="34"/>
  <c r="I65" i="34"/>
  <c r="I64" i="34"/>
  <c r="I63" i="34"/>
  <c r="I62" i="34"/>
  <c r="I61" i="34"/>
  <c r="I60" i="34"/>
  <c r="I59" i="34"/>
  <c r="I58" i="34"/>
  <c r="I57" i="34"/>
  <c r="I56" i="34"/>
  <c r="I55" i="34"/>
  <c r="I54" i="34"/>
  <c r="I53" i="34"/>
  <c r="I52" i="34"/>
  <c r="I51" i="34"/>
  <c r="I50" i="34"/>
  <c r="I49" i="34"/>
  <c r="I48" i="34"/>
  <c r="I47" i="34"/>
  <c r="I46" i="34"/>
  <c r="I45" i="34"/>
  <c r="I44" i="34"/>
  <c r="I43"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I14" i="34"/>
  <c r="I13" i="34"/>
  <c r="I12" i="34"/>
  <c r="F17" i="29"/>
  <c r="E17" i="29"/>
  <c r="D17" i="29"/>
  <c r="C17" i="29"/>
</calcChain>
</file>

<file path=xl/sharedStrings.xml><?xml version="1.0" encoding="utf-8"?>
<sst xmlns="http://schemas.openxmlformats.org/spreadsheetml/2006/main" count="1425" uniqueCount="829">
  <si>
    <t>Inhoudsopgave Excel basis</t>
  </si>
  <si>
    <t>Opdrachten</t>
  </si>
  <si>
    <t>Reken in Excel het maken van een formule</t>
  </si>
  <si>
    <t>Opdracht 1</t>
  </si>
  <si>
    <t>Basis onderdelen van het Scherm en Lint</t>
  </si>
  <si>
    <t>Opdracht 2</t>
  </si>
  <si>
    <t>Celeigenschappen zoals: datums, valuta of telefoonnummers</t>
  </si>
  <si>
    <t>Opdracht 3</t>
  </si>
  <si>
    <t>Printen op 1 pagina, uitlijning afdruk bepaling</t>
  </si>
  <si>
    <t>Opdracht 4</t>
  </si>
  <si>
    <t>Kolom,rij passend maken en Vulgreep (automatisch doorvoeren)</t>
  </si>
  <si>
    <t>Opdracht 5</t>
  </si>
  <si>
    <t>Sorteren en filteren van een adressen bestand voor planningen te maken</t>
  </si>
  <si>
    <t>Opdracht 6</t>
  </si>
  <si>
    <t>Omgaan met tekst in Excel, Tekstvak en tekstopmaak</t>
  </si>
  <si>
    <t>Opdracht 7</t>
  </si>
  <si>
    <t>Opmaak van randen en lijnen met de knop en met Celeigenschappen</t>
  </si>
  <si>
    <t>Opdracht 8</t>
  </si>
  <si>
    <t>Formules invoeren (inslijpen)</t>
  </si>
  <si>
    <t>Opdracht 9</t>
  </si>
  <si>
    <t>Voordelen van een Tabel</t>
  </si>
  <si>
    <t>Opdracht 10</t>
  </si>
  <si>
    <t>Diverse formules maken</t>
  </si>
  <si>
    <t>Opdracht 11</t>
  </si>
  <si>
    <t>Gegevens in meerdere tabbladen berekenen in een cel</t>
  </si>
  <si>
    <t>Opdracht 12</t>
  </si>
  <si>
    <t>Absolute en relatieve cellen verwijzingen in diverse formules</t>
  </si>
  <si>
    <t>Opdracht 13</t>
  </si>
  <si>
    <t>Functie Som - diverse reeksen en cellen in een keer opsommen</t>
  </si>
  <si>
    <t>Opdracht 14</t>
  </si>
  <si>
    <t>Statistische functies - MIN, MAX of GEMIDDELDE uit een tabel halen</t>
  </si>
  <si>
    <t>Opdracht 15</t>
  </si>
  <si>
    <t>Financiële functies - betalingen en aflossing per maand berekenen</t>
  </si>
  <si>
    <t>Opdracht 16</t>
  </si>
  <si>
    <t>Logische functies - Als;dan - goed;fout - ja;nee</t>
  </si>
  <si>
    <t>Opdracht 17</t>
  </si>
  <si>
    <t>Grafieken maken en indelen - Taart punt en staafdiagrammen</t>
  </si>
  <si>
    <t>Opdracht 18</t>
  </si>
  <si>
    <t xml:space="preserve">Valideren op 3 manieren - dropmenu's maken en eigen lijsten </t>
  </si>
  <si>
    <t>Opdracht 19</t>
  </si>
  <si>
    <t>Subtotalen met FUNCTIE GETALLEN</t>
  </si>
  <si>
    <t>Opdracht 20</t>
  </si>
  <si>
    <t>Beveiligen en verbergen - Blokkeren en verbergen van cellen en formules</t>
  </si>
  <si>
    <t>Opdracht 21</t>
  </si>
  <si>
    <t>Toets opdrachten</t>
  </si>
  <si>
    <t>Opdracht 22</t>
  </si>
  <si>
    <t>Eenvoudig rekenen in Excel</t>
  </si>
  <si>
    <t>Oefening 1 Rekenen in Excel met een formule</t>
  </si>
  <si>
    <r>
      <t xml:space="preserve">Inkomsten: Typ een </t>
    </r>
    <r>
      <rPr>
        <b/>
        <sz val="11"/>
        <rFont val="Calibri"/>
        <family val="2"/>
      </rPr>
      <t>= teken</t>
    </r>
    <r>
      <rPr>
        <sz val="11"/>
        <rFont val="Calibri"/>
        <family val="2"/>
      </rPr>
      <t xml:space="preserve"> in cel C10, klik in cel C8 en typ een </t>
    </r>
    <r>
      <rPr>
        <b/>
        <sz val="11"/>
        <rFont val="Calibri"/>
        <family val="2"/>
      </rPr>
      <t>plus teken</t>
    </r>
    <r>
      <rPr>
        <sz val="11"/>
        <rFont val="Calibri"/>
        <family val="2"/>
      </rPr>
      <t xml:space="preserve"> </t>
    </r>
    <r>
      <rPr>
        <i/>
        <sz val="11"/>
        <rFont val="Calibri"/>
        <family val="2"/>
      </rPr>
      <t>(operator +) en</t>
    </r>
    <r>
      <rPr>
        <sz val="11"/>
        <rFont val="Calibri"/>
        <family val="2"/>
      </rPr>
      <t xml:space="preserve"> klik in cel C9 - </t>
    </r>
    <r>
      <rPr>
        <b/>
        <sz val="11"/>
        <rFont val="Calibri"/>
        <family val="2"/>
      </rPr>
      <t>Enter</t>
    </r>
    <r>
      <rPr>
        <sz val="11"/>
        <rFont val="Calibri"/>
        <family val="2"/>
      </rPr>
      <t>.</t>
    </r>
  </si>
  <si>
    <t>Uitgave: herhaal bovenstaande actie en verander de uitgaven in C8, de uitkomst wordt automatisch aangepast.</t>
  </si>
  <si>
    <r>
      <t xml:space="preserve">Typ een </t>
    </r>
    <r>
      <rPr>
        <b/>
        <sz val="11"/>
        <rFont val="Calibri"/>
        <family val="2"/>
      </rPr>
      <t>= teken</t>
    </r>
    <r>
      <rPr>
        <sz val="11"/>
        <rFont val="Calibri"/>
        <family val="2"/>
      </rPr>
      <t xml:space="preserve"> in het E10 en klik in cel C10 </t>
    </r>
    <r>
      <rPr>
        <i/>
        <sz val="11"/>
        <rFont val="Calibri"/>
        <family val="2"/>
      </rPr>
      <t>inkomsten</t>
    </r>
    <r>
      <rPr>
        <sz val="11"/>
        <rFont val="Calibri"/>
        <family val="2"/>
      </rPr>
      <t xml:space="preserve"> en typ een </t>
    </r>
    <r>
      <rPr>
        <b/>
        <sz val="11"/>
        <rFont val="Calibri"/>
        <family val="2"/>
      </rPr>
      <t>min teken</t>
    </r>
    <r>
      <rPr>
        <sz val="11"/>
        <rFont val="Calibri"/>
        <family val="2"/>
      </rPr>
      <t xml:space="preserve"> </t>
    </r>
    <r>
      <rPr>
        <i/>
        <sz val="11"/>
        <rFont val="Calibri"/>
        <family val="2"/>
      </rPr>
      <t>(operator</t>
    </r>
    <r>
      <rPr>
        <sz val="11"/>
        <rFont val="Calibri"/>
        <family val="2"/>
      </rPr>
      <t xml:space="preserve"> - ) - klik in D10 uitgaven - </t>
    </r>
    <r>
      <rPr>
        <b/>
        <sz val="11"/>
        <rFont val="Calibri"/>
        <family val="2"/>
      </rPr>
      <t>Enter</t>
    </r>
    <r>
      <rPr>
        <sz val="11"/>
        <rFont val="Calibri"/>
        <family val="2"/>
      </rPr>
      <t>.</t>
    </r>
  </si>
  <si>
    <t>Opdracht</t>
  </si>
  <si>
    <t>inkomsten</t>
  </si>
  <si>
    <t>uitgaven</t>
  </si>
  <si>
    <t>totaal</t>
  </si>
  <si>
    <t>21% Btw</t>
  </si>
  <si>
    <t>BTW ook berekenen</t>
  </si>
  <si>
    <r>
      <t xml:space="preserve">Typ een </t>
    </r>
    <r>
      <rPr>
        <b/>
        <sz val="11"/>
        <rFont val="Calibri"/>
        <family val="2"/>
      </rPr>
      <t>= teken</t>
    </r>
    <r>
      <rPr>
        <sz val="11"/>
        <rFont val="Calibri"/>
        <family val="2"/>
      </rPr>
      <t xml:space="preserve"> in het F10 klik in cel E10 </t>
    </r>
    <r>
      <rPr>
        <i/>
        <sz val="11"/>
        <rFont val="Calibri"/>
        <family val="2"/>
      </rPr>
      <t>Totaal</t>
    </r>
    <r>
      <rPr>
        <sz val="11"/>
        <rFont val="Calibri"/>
        <family val="2"/>
      </rPr>
      <t xml:space="preserve"> - typ </t>
    </r>
    <r>
      <rPr>
        <b/>
        <sz val="11"/>
        <rFont val="Calibri"/>
        <family val="2"/>
      </rPr>
      <t>een sterretje</t>
    </r>
    <r>
      <rPr>
        <sz val="11"/>
        <rFont val="Calibri"/>
        <family val="2"/>
      </rPr>
      <t xml:space="preserve"> </t>
    </r>
    <r>
      <rPr>
        <i/>
        <sz val="11"/>
        <rFont val="Calibri"/>
        <family val="2"/>
      </rPr>
      <t>(operator</t>
    </r>
    <r>
      <rPr>
        <sz val="11"/>
        <rFont val="Calibri"/>
        <family val="2"/>
      </rPr>
      <t xml:space="preserve"> Vermenigvuldigen * ) - typ 0,21 - </t>
    </r>
    <r>
      <rPr>
        <b/>
        <sz val="11"/>
        <rFont val="Calibri"/>
        <family val="2"/>
      </rPr>
      <t>Enter.</t>
    </r>
  </si>
  <si>
    <t>Voorbeeld</t>
  </si>
  <si>
    <t>Oefening 2 Snel Rekenen in Excel</t>
  </si>
  <si>
    <r>
      <t xml:space="preserve">Bereken 52 keer 37,50 eenmalig - typ </t>
    </r>
    <r>
      <rPr>
        <b/>
        <sz val="11"/>
        <rFont val="Calibri"/>
        <family val="2"/>
      </rPr>
      <t>=teken</t>
    </r>
    <r>
      <rPr>
        <sz val="11"/>
        <rFont val="Calibri"/>
        <family val="2"/>
      </rPr>
      <t xml:space="preserve"> in willekeurige cel en typ 52*37,50 - </t>
    </r>
    <r>
      <rPr>
        <b/>
        <sz val="11"/>
        <rFont val="Calibri"/>
        <family val="2"/>
      </rPr>
      <t>Enter.</t>
    </r>
  </si>
  <si>
    <r>
      <t xml:space="preserve">Klik in cel P22 en typ het getal 10  </t>
    </r>
    <r>
      <rPr>
        <b/>
        <sz val="11"/>
        <rFont val="Calibri"/>
        <family val="2"/>
      </rPr>
      <t>Enter</t>
    </r>
    <r>
      <rPr>
        <sz val="11"/>
        <rFont val="Calibri"/>
        <family val="2"/>
      </rPr>
      <t xml:space="preserve"> - en typ in cel P23 het getal 15 - </t>
    </r>
    <r>
      <rPr>
        <b/>
        <sz val="11"/>
        <rFont val="Calibri"/>
        <family val="2"/>
      </rPr>
      <t>Enter</t>
    </r>
    <r>
      <rPr>
        <sz val="11"/>
        <rFont val="Calibri"/>
        <family val="2"/>
      </rPr>
      <t>.</t>
    </r>
  </si>
  <si>
    <r>
      <rPr>
        <b/>
        <sz val="11"/>
        <rFont val="Calibri"/>
        <family val="2"/>
      </rPr>
      <t>Selecteer</t>
    </r>
    <r>
      <rPr>
        <sz val="11"/>
        <rFont val="Calibri"/>
        <family val="2"/>
      </rPr>
      <t xml:space="preserve"> de twee cellen P22 en P23 en sleep met de </t>
    </r>
    <r>
      <rPr>
        <b/>
        <sz val="11"/>
        <rFont val="Calibri"/>
        <family val="2"/>
      </rPr>
      <t>vulgreep</t>
    </r>
    <r>
      <rPr>
        <sz val="11"/>
        <rFont val="Calibri"/>
        <family val="2"/>
      </rPr>
      <t xml:space="preserve"> in de rechteronderhoek de getallen door tot 50.</t>
    </r>
  </si>
  <si>
    <r>
      <rPr>
        <b/>
        <sz val="11"/>
        <rFont val="Calibri"/>
        <family val="2"/>
      </rPr>
      <t>Selecteer</t>
    </r>
    <r>
      <rPr>
        <sz val="11"/>
        <rFont val="Calibri"/>
        <family val="2"/>
      </rPr>
      <t xml:space="preserve"> de gegevens die moeten worden berekend of de hele kolom P (klik op de P kolom).</t>
    </r>
  </si>
  <si>
    <r>
      <t xml:space="preserve">De uitkomst van de </t>
    </r>
    <r>
      <rPr>
        <b/>
        <sz val="11"/>
        <rFont val="Calibri"/>
        <family val="2"/>
      </rPr>
      <t>som</t>
    </r>
    <r>
      <rPr>
        <sz val="11"/>
        <rFont val="Calibri"/>
        <family val="2"/>
      </rPr>
      <t xml:space="preserve"> en bv. het </t>
    </r>
    <r>
      <rPr>
        <b/>
        <sz val="11"/>
        <rFont val="Calibri"/>
        <family val="2"/>
      </rPr>
      <t>gemiddelde</t>
    </r>
    <r>
      <rPr>
        <sz val="11"/>
        <rFont val="Calibri"/>
        <family val="2"/>
      </rPr>
      <t xml:space="preserve"> zijn zichtbaar in rechter onderhoek op de Statusbalk.</t>
    </r>
  </si>
  <si>
    <r>
      <rPr>
        <b/>
        <sz val="11"/>
        <rFont val="Calibri"/>
        <family val="2"/>
      </rPr>
      <t>Statusbalk instellen</t>
    </r>
    <r>
      <rPr>
        <sz val="11"/>
        <rFont val="Calibri"/>
        <family val="2"/>
      </rPr>
      <t xml:space="preserve"> - rechtermuisklik op de statusbalk en vink de gewenst statische mogelijkheden aan of uit.</t>
    </r>
  </si>
  <si>
    <r>
      <rPr>
        <b/>
        <sz val="11"/>
        <rFont val="Calibri"/>
        <family val="2"/>
      </rPr>
      <t>Selecteer</t>
    </r>
    <r>
      <rPr>
        <sz val="11"/>
        <rFont val="Calibri"/>
        <family val="2"/>
      </rPr>
      <t xml:space="preserve"> kolom P en druk </t>
    </r>
    <r>
      <rPr>
        <b/>
        <sz val="11"/>
        <rFont val="Calibri"/>
        <family val="2"/>
      </rPr>
      <t>delete</t>
    </r>
    <r>
      <rPr>
        <sz val="11"/>
        <rFont val="Calibri"/>
        <family val="2"/>
      </rPr>
      <t xml:space="preserve"> om alle gegevens in een keer te verwijderen.</t>
    </r>
  </si>
  <si>
    <t>Onderdelen van het scherm, Opslaan en Lint</t>
  </si>
  <si>
    <t>Oefening 1 De onderdelen van het scherm</t>
  </si>
  <si>
    <r>
      <t xml:space="preserve">Minibalk instellen of verplaatsen </t>
    </r>
    <r>
      <rPr>
        <b/>
        <sz val="12"/>
        <color indexed="8"/>
        <rFont val="Calibri"/>
        <family val="2"/>
      </rPr>
      <t>klik</t>
    </r>
    <r>
      <rPr>
        <sz val="12"/>
        <color indexed="8"/>
        <rFont val="Calibri"/>
        <family val="2"/>
      </rPr>
      <t xml:space="preserve"> op </t>
    </r>
    <r>
      <rPr>
        <b/>
        <sz val="12"/>
        <color indexed="8"/>
        <rFont val="Calibri"/>
        <family val="2"/>
      </rPr>
      <t xml:space="preserve">minibalk (helemaal rechts) </t>
    </r>
    <r>
      <rPr>
        <sz val="12"/>
        <color indexed="8"/>
        <rFont val="Calibri"/>
        <family val="2"/>
      </rPr>
      <t xml:space="preserve"> - </t>
    </r>
    <r>
      <rPr>
        <i/>
        <sz val="12"/>
        <color indexed="8"/>
        <rFont val="Calibri"/>
        <family val="2"/>
      </rPr>
      <t xml:space="preserve">Onder het </t>
    </r>
    <r>
      <rPr>
        <b/>
        <i/>
        <sz val="12"/>
        <color indexed="8"/>
        <rFont val="Calibri"/>
        <family val="2"/>
      </rPr>
      <t>Lint</t>
    </r>
    <r>
      <rPr>
        <i/>
        <sz val="12"/>
        <color indexed="8"/>
        <rFont val="Calibri"/>
        <family val="2"/>
      </rPr>
      <t xml:space="preserve"> weergeven</t>
    </r>
  </si>
  <si>
    <r>
      <rPr>
        <b/>
        <sz val="12"/>
        <color indexed="8"/>
        <rFont val="Calibri"/>
        <family val="2"/>
      </rPr>
      <t>Klik</t>
    </r>
    <r>
      <rPr>
        <sz val="12"/>
        <color indexed="8"/>
        <rFont val="Calibri"/>
        <family val="2"/>
      </rPr>
      <t xml:space="preserve"> in de Miniwerkbalk op de </t>
    </r>
    <r>
      <rPr>
        <b/>
        <sz val="12"/>
        <color indexed="8"/>
        <rFont val="Calibri"/>
        <family val="2"/>
      </rPr>
      <t xml:space="preserve">pijltjes </t>
    </r>
    <r>
      <rPr>
        <i/>
        <sz val="12"/>
        <color indexed="8"/>
        <rFont val="Calibri"/>
        <family val="2"/>
      </rPr>
      <t>om het venster te openen</t>
    </r>
    <r>
      <rPr>
        <b/>
        <sz val="12"/>
        <color indexed="8"/>
        <rFont val="Calibri"/>
        <family val="2"/>
      </rPr>
      <t xml:space="preserve"> en </t>
    </r>
    <r>
      <rPr>
        <sz val="12"/>
        <color indexed="8"/>
        <rFont val="Calibri"/>
        <family val="2"/>
      </rPr>
      <t xml:space="preserve">voeg </t>
    </r>
    <r>
      <rPr>
        <i/>
        <sz val="12"/>
        <color indexed="8"/>
        <rFont val="Calibri"/>
        <family val="2"/>
      </rPr>
      <t xml:space="preserve">E-mailen </t>
    </r>
    <r>
      <rPr>
        <sz val="12"/>
        <color indexed="8"/>
        <rFont val="Calibri"/>
        <family val="2"/>
      </rPr>
      <t>toe</t>
    </r>
  </si>
  <si>
    <r>
      <rPr>
        <b/>
        <sz val="12"/>
        <color indexed="8"/>
        <rFont val="Calibri"/>
        <family val="2"/>
      </rPr>
      <t>Blader</t>
    </r>
    <r>
      <rPr>
        <sz val="12"/>
        <color indexed="8"/>
        <rFont val="Calibri"/>
        <family val="2"/>
      </rPr>
      <t xml:space="preserve"> door het lint d.m.v. </t>
    </r>
    <r>
      <rPr>
        <b/>
        <sz val="12"/>
        <color indexed="8"/>
        <rFont val="Calibri"/>
        <family val="2"/>
      </rPr>
      <t>scrollen</t>
    </r>
    <r>
      <rPr>
        <sz val="12"/>
        <color indexed="8"/>
        <rFont val="Calibri"/>
        <family val="2"/>
      </rPr>
      <t xml:space="preserve"> met de muis in het </t>
    </r>
    <r>
      <rPr>
        <b/>
        <sz val="12"/>
        <color indexed="8"/>
        <rFont val="Calibri"/>
        <family val="2"/>
      </rPr>
      <t>Lint</t>
    </r>
  </si>
  <si>
    <t>In- en Uitzoomen op het plusje of het minnetje ( in rechter onderhoek)</t>
  </si>
  <si>
    <r>
      <t xml:space="preserve">Klik naast het percentage op de weergave knoppen klik op de knop </t>
    </r>
    <r>
      <rPr>
        <b/>
        <sz val="12"/>
        <color indexed="8"/>
        <rFont val="Calibri"/>
        <family val="2"/>
      </rPr>
      <t>Pagina-eindevoorbeeld</t>
    </r>
    <r>
      <rPr>
        <sz val="12"/>
        <color indexed="8"/>
        <rFont val="Calibri"/>
        <family val="2"/>
      </rPr>
      <t xml:space="preserve"> om print passend te slepen</t>
    </r>
  </si>
  <si>
    <r>
      <t xml:space="preserve">Klik naast het percentage op de weergave knop - </t>
    </r>
    <r>
      <rPr>
        <b/>
        <sz val="12"/>
        <color indexed="8"/>
        <rFont val="Calibri"/>
        <family val="2"/>
      </rPr>
      <t>Normale weergave</t>
    </r>
  </si>
  <si>
    <t>Oefening 2 Opslaan en Opslaan als in extensies en afdrukken</t>
  </si>
  <si>
    <r>
      <rPr>
        <b/>
        <sz val="12"/>
        <rFont val="Calibri"/>
        <family val="2"/>
      </rPr>
      <t>Klik</t>
    </r>
    <r>
      <rPr>
        <sz val="12"/>
        <rFont val="Calibri"/>
        <family val="2"/>
      </rPr>
      <t xml:space="preserve"> op </t>
    </r>
    <r>
      <rPr>
        <b/>
        <sz val="12"/>
        <rFont val="Calibri"/>
        <family val="2"/>
      </rPr>
      <t>Bestand</t>
    </r>
    <r>
      <rPr>
        <sz val="12"/>
        <rFont val="Calibri"/>
        <family val="2"/>
      </rPr>
      <t xml:space="preserve"> - </t>
    </r>
    <r>
      <rPr>
        <b/>
        <sz val="12"/>
        <rFont val="Calibri"/>
        <family val="2"/>
      </rPr>
      <t>Opslaan</t>
    </r>
    <r>
      <rPr>
        <sz val="12"/>
        <rFont val="Calibri"/>
        <family val="2"/>
      </rPr>
      <t xml:space="preserve"> of "ctrl+s" om wijzigingen in een bestaand bestand op te slaan</t>
    </r>
  </si>
  <si>
    <r>
      <t xml:space="preserve">Klik </t>
    </r>
    <r>
      <rPr>
        <b/>
        <sz val="12"/>
        <color indexed="8"/>
        <rFont val="Calibri"/>
        <family val="2"/>
      </rPr>
      <t>Bestand</t>
    </r>
    <r>
      <rPr>
        <sz val="12"/>
        <color indexed="8"/>
        <rFont val="Calibri"/>
        <family val="2"/>
      </rPr>
      <t xml:space="preserve"> - </t>
    </r>
    <r>
      <rPr>
        <b/>
        <sz val="12"/>
        <color indexed="8"/>
        <rFont val="Calibri"/>
        <family val="2"/>
      </rPr>
      <t>Opslaan als</t>
    </r>
    <r>
      <rPr>
        <sz val="12"/>
        <color indexed="8"/>
        <rFont val="Calibri"/>
        <family val="2"/>
      </rPr>
      <t xml:space="preserve"> - </t>
    </r>
    <r>
      <rPr>
        <b/>
        <sz val="12"/>
        <color indexed="8"/>
        <rFont val="Calibri"/>
        <family val="2"/>
      </rPr>
      <t>kies</t>
    </r>
    <r>
      <rPr>
        <sz val="12"/>
        <color indexed="8"/>
        <rFont val="Calibri"/>
        <family val="2"/>
      </rPr>
      <t xml:space="preserve"> je eigen </t>
    </r>
    <r>
      <rPr>
        <b/>
        <sz val="12"/>
        <color indexed="8"/>
        <rFont val="Calibri"/>
        <family val="2"/>
      </rPr>
      <t>map</t>
    </r>
    <r>
      <rPr>
        <sz val="12"/>
        <color indexed="8"/>
        <rFont val="Calibri"/>
        <family val="2"/>
      </rPr>
      <t xml:space="preserve"> om het bestand in op te slaan en geef het een </t>
    </r>
    <r>
      <rPr>
        <b/>
        <sz val="12"/>
        <color indexed="8"/>
        <rFont val="Calibri"/>
        <family val="2"/>
      </rPr>
      <t>bestandsnaam</t>
    </r>
  </si>
  <si>
    <t>Als een Office bestand in versie wordt opgeslagen kunnen oudere versies worden geopend (Extensie is dan .xls)</t>
  </si>
  <si>
    <t>(standaard is de extensie van nieuwe Office versies .xlsx)</t>
  </si>
  <si>
    <r>
      <t xml:space="preserve">Klik </t>
    </r>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eventueel gewenste onderdelen instellingen - </t>
    </r>
    <r>
      <rPr>
        <b/>
        <sz val="12"/>
        <color indexed="8"/>
        <rFont val="Calibri"/>
        <family val="2"/>
      </rPr>
      <t>kies</t>
    </r>
    <r>
      <rPr>
        <sz val="12"/>
        <color indexed="8"/>
        <rFont val="Calibri"/>
        <family val="2"/>
      </rPr>
      <t xml:space="preserve"> een </t>
    </r>
    <r>
      <rPr>
        <b/>
        <sz val="12"/>
        <color indexed="8"/>
        <rFont val="Calibri"/>
        <family val="2"/>
      </rPr>
      <t>printer</t>
    </r>
    <r>
      <rPr>
        <sz val="12"/>
        <color indexed="8"/>
        <rFont val="Calibri"/>
        <family val="2"/>
      </rPr>
      <t xml:space="preserve"> - </t>
    </r>
    <r>
      <rPr>
        <b/>
        <sz val="12"/>
        <color indexed="8"/>
        <rFont val="Calibri"/>
        <family val="2"/>
      </rPr>
      <t>Afdrukken</t>
    </r>
  </si>
  <si>
    <r>
      <rPr>
        <b/>
        <sz val="12"/>
        <color indexed="8"/>
        <rFont val="Calibri"/>
        <family val="2"/>
      </rPr>
      <t>Bestand - Afdrukken</t>
    </r>
    <r>
      <rPr>
        <sz val="12"/>
        <color indexed="8"/>
        <rFont val="Calibri"/>
        <family val="2"/>
      </rPr>
      <t xml:space="preserve"> -  klik onderaan - </t>
    </r>
    <r>
      <rPr>
        <b/>
        <sz val="12"/>
        <color indexed="8"/>
        <rFont val="Calibri"/>
        <family val="2"/>
      </rPr>
      <t>Pagina-instelling</t>
    </r>
    <r>
      <rPr>
        <sz val="12"/>
        <color indexed="8"/>
        <rFont val="Calibri"/>
        <family val="2"/>
      </rPr>
      <t xml:space="preserve"> en vink</t>
    </r>
    <r>
      <rPr>
        <i/>
        <sz val="12"/>
        <color indexed="8"/>
        <rFont val="Calibri"/>
        <family val="2"/>
      </rPr>
      <t xml:space="preserve"> Aanpassen aan</t>
    </r>
    <r>
      <rPr>
        <sz val="12"/>
        <color indexed="8"/>
        <rFont val="Calibri"/>
        <family val="2"/>
      </rPr>
      <t xml:space="preserve"> 1 bij 1 pagina</t>
    </r>
  </si>
  <si>
    <t>Nu zal het document op 1 pagina worden afgedrukt (Excel past het percentage zelf aan)</t>
  </si>
  <si>
    <r>
      <t xml:space="preserve">Print marges verkleinen - </t>
    </r>
    <r>
      <rPr>
        <b/>
        <sz val="12"/>
        <color indexed="8"/>
        <rFont val="Calibri"/>
        <family val="2"/>
      </rPr>
      <t>Pagina-Indeling</t>
    </r>
    <r>
      <rPr>
        <sz val="12"/>
        <color indexed="8"/>
        <rFont val="Calibri"/>
        <family val="2"/>
      </rPr>
      <t xml:space="preserve"> - </t>
    </r>
    <r>
      <rPr>
        <b/>
        <sz val="12"/>
        <color indexed="8"/>
        <rFont val="Calibri"/>
        <family val="2"/>
      </rPr>
      <t>Marges</t>
    </r>
    <r>
      <rPr>
        <sz val="12"/>
        <color indexed="8"/>
        <rFont val="Calibri"/>
        <family val="2"/>
      </rPr>
      <t xml:space="preserve"> - </t>
    </r>
    <r>
      <rPr>
        <i/>
        <sz val="12"/>
        <color indexed="8"/>
        <rFont val="Calibri"/>
        <family val="2"/>
      </rPr>
      <t>Smal</t>
    </r>
  </si>
  <si>
    <t>Oefening 3 Werken met Het lint</t>
  </si>
  <si>
    <r>
      <rPr>
        <b/>
        <sz val="12"/>
        <color indexed="8"/>
        <rFont val="Calibri"/>
        <family val="2"/>
      </rPr>
      <t>Klik</t>
    </r>
    <r>
      <rPr>
        <sz val="12"/>
        <color indexed="8"/>
        <rFont val="Calibri"/>
        <family val="2"/>
      </rPr>
      <t xml:space="preserve"> op elk </t>
    </r>
    <r>
      <rPr>
        <b/>
        <sz val="12"/>
        <color indexed="8"/>
        <rFont val="Calibri"/>
        <family val="2"/>
      </rPr>
      <t>tabblad</t>
    </r>
    <r>
      <rPr>
        <sz val="12"/>
        <color indexed="8"/>
        <rFont val="Calibri"/>
        <family val="2"/>
      </rPr>
      <t xml:space="preserve"> in het </t>
    </r>
    <r>
      <rPr>
        <b/>
        <sz val="12"/>
        <color indexed="8"/>
        <rFont val="Calibri"/>
        <family val="2"/>
      </rPr>
      <t>Lint</t>
    </r>
    <r>
      <rPr>
        <sz val="12"/>
        <color indexed="8"/>
        <rFont val="Calibri"/>
        <family val="2"/>
      </rPr>
      <t xml:space="preserve"> om de menu onderdelen zichtbaar te maken of </t>
    </r>
    <r>
      <rPr>
        <b/>
        <sz val="12"/>
        <color indexed="8"/>
        <rFont val="Calibri"/>
        <family val="2"/>
      </rPr>
      <t>scroll</t>
    </r>
    <r>
      <rPr>
        <sz val="12"/>
        <color indexed="8"/>
        <rFont val="Calibri"/>
        <family val="2"/>
      </rPr>
      <t xml:space="preserve"> met het muiswiel door het lint</t>
    </r>
  </si>
  <si>
    <r>
      <rPr>
        <i/>
        <sz val="12"/>
        <color indexed="8"/>
        <rFont val="Calibri"/>
        <family val="2"/>
      </rPr>
      <t xml:space="preserve">Maak in cel I32 een Vorm </t>
    </r>
    <r>
      <rPr>
        <sz val="12"/>
        <color indexed="8"/>
        <rFont val="Calibri"/>
        <family val="2"/>
      </rPr>
      <t xml:space="preserve">(zie voorbeeld) - </t>
    </r>
    <r>
      <rPr>
        <b/>
        <sz val="12"/>
        <color indexed="8"/>
        <rFont val="Calibri"/>
        <family val="2"/>
      </rPr>
      <t>Invoegen</t>
    </r>
    <r>
      <rPr>
        <sz val="12"/>
        <color indexed="8"/>
        <rFont val="Calibri"/>
        <family val="2"/>
      </rPr>
      <t xml:space="preserve"> - </t>
    </r>
    <r>
      <rPr>
        <b/>
        <sz val="12"/>
        <color indexed="8"/>
        <rFont val="Calibri"/>
        <family val="2"/>
      </rPr>
      <t>Illustraties</t>
    </r>
    <r>
      <rPr>
        <sz val="12"/>
        <color indexed="8"/>
        <rFont val="Calibri"/>
        <family val="2"/>
      </rPr>
      <t xml:space="preserve"> - </t>
    </r>
    <r>
      <rPr>
        <b/>
        <sz val="12"/>
        <color indexed="8"/>
        <rFont val="Calibri"/>
        <family val="2"/>
      </rPr>
      <t>Vormen</t>
    </r>
    <r>
      <rPr>
        <sz val="12"/>
        <color indexed="8"/>
        <rFont val="Calibri"/>
        <family val="2"/>
      </rPr>
      <t xml:space="preserve"> - </t>
    </r>
    <r>
      <rPr>
        <b/>
        <sz val="12"/>
        <color indexed="8"/>
        <rFont val="Calibri"/>
        <family val="2"/>
      </rPr>
      <t>Bijschriften</t>
    </r>
  </si>
  <si>
    <t>klik op de vorm - gedachtewolkje:wolk</t>
  </si>
  <si>
    <r>
      <rPr>
        <b/>
        <sz val="12"/>
        <color indexed="8"/>
        <rFont val="Calibri"/>
        <family val="2"/>
      </rPr>
      <t>Sleep</t>
    </r>
    <r>
      <rPr>
        <sz val="12"/>
        <color indexed="8"/>
        <rFont val="Calibri"/>
        <family val="2"/>
      </rPr>
      <t xml:space="preserve"> met de linkermuisknop ingedrukt tot de </t>
    </r>
    <r>
      <rPr>
        <b/>
        <sz val="12"/>
        <color indexed="8"/>
        <rFont val="Calibri"/>
        <family val="2"/>
      </rPr>
      <t>vorm</t>
    </r>
    <r>
      <rPr>
        <sz val="12"/>
        <color indexed="8"/>
        <rFont val="Calibri"/>
        <family val="2"/>
      </rPr>
      <t xml:space="preserve"> de </t>
    </r>
    <r>
      <rPr>
        <b/>
        <sz val="12"/>
        <color indexed="8"/>
        <rFont val="Calibri"/>
        <family val="2"/>
      </rPr>
      <t>gewenste grootte</t>
    </r>
    <r>
      <rPr>
        <sz val="12"/>
        <color indexed="8"/>
        <rFont val="Calibri"/>
        <family val="2"/>
      </rPr>
      <t xml:space="preserve"> heeft.</t>
    </r>
  </si>
  <si>
    <r>
      <t xml:space="preserve">Het Lint </t>
    </r>
    <r>
      <rPr>
        <b/>
        <sz val="12"/>
        <color indexed="8"/>
        <rFont val="Calibri"/>
        <family val="2"/>
      </rPr>
      <t>minimaliseren</t>
    </r>
    <r>
      <rPr>
        <sz val="12"/>
        <color indexed="8"/>
        <rFont val="Calibri"/>
        <family val="2"/>
      </rPr>
      <t xml:space="preserve"> kan door </t>
    </r>
    <r>
      <rPr>
        <b/>
        <sz val="12"/>
        <color indexed="8"/>
        <rFont val="Calibri"/>
        <family val="2"/>
      </rPr>
      <t>dubbelklik</t>
    </r>
    <r>
      <rPr>
        <sz val="12"/>
        <color indexed="8"/>
        <rFont val="Calibri"/>
        <family val="2"/>
      </rPr>
      <t xml:space="preserve"> op een menu-</t>
    </r>
    <r>
      <rPr>
        <b/>
        <sz val="12"/>
        <color indexed="8"/>
        <rFont val="Calibri"/>
        <family val="2"/>
      </rPr>
      <t>tabblad</t>
    </r>
    <r>
      <rPr>
        <sz val="12"/>
        <color indexed="8"/>
        <rFont val="Calibri"/>
        <family val="2"/>
      </rPr>
      <t xml:space="preserve"> </t>
    </r>
  </si>
  <si>
    <r>
      <rPr>
        <b/>
        <sz val="12"/>
        <color indexed="8"/>
        <rFont val="Calibri"/>
        <family val="2"/>
      </rPr>
      <t>Eenmaal</t>
    </r>
    <r>
      <rPr>
        <sz val="12"/>
        <color indexed="8"/>
        <rFont val="Calibri"/>
        <family val="2"/>
      </rPr>
      <t xml:space="preserve"> klik op een tabblad en het </t>
    </r>
    <r>
      <rPr>
        <b/>
        <sz val="12"/>
        <color indexed="8"/>
        <rFont val="Calibri"/>
        <family val="2"/>
      </rPr>
      <t>Lint</t>
    </r>
    <r>
      <rPr>
        <sz val="12"/>
        <color indexed="8"/>
        <rFont val="Calibri"/>
        <family val="2"/>
      </rPr>
      <t xml:space="preserve"> wordt weer zichtbaar</t>
    </r>
  </si>
  <si>
    <r>
      <rPr>
        <b/>
        <sz val="12"/>
        <color indexed="8"/>
        <rFont val="Calibri"/>
        <family val="2"/>
      </rPr>
      <t>Dubbel</t>
    </r>
    <r>
      <rPr>
        <sz val="12"/>
        <color indexed="8"/>
        <rFont val="Calibri"/>
        <family val="2"/>
      </rPr>
      <t xml:space="preserve"> klik op een tabblad en het </t>
    </r>
    <r>
      <rPr>
        <b/>
        <sz val="12"/>
        <color indexed="8"/>
        <rFont val="Calibri"/>
        <family val="2"/>
      </rPr>
      <t>Lint</t>
    </r>
    <r>
      <rPr>
        <sz val="12"/>
        <color indexed="8"/>
        <rFont val="Calibri"/>
        <family val="2"/>
      </rPr>
      <t xml:space="preserve"> </t>
    </r>
    <r>
      <rPr>
        <u/>
        <sz val="12"/>
        <color indexed="8"/>
        <rFont val="Calibri"/>
        <family val="2"/>
      </rPr>
      <t>blijft</t>
    </r>
    <r>
      <rPr>
        <sz val="12"/>
        <color indexed="8"/>
        <rFont val="Calibri"/>
        <family val="2"/>
      </rPr>
      <t xml:space="preserve"> zichtbaar</t>
    </r>
  </si>
  <si>
    <r>
      <t xml:space="preserve">Zet de </t>
    </r>
    <r>
      <rPr>
        <b/>
        <sz val="12"/>
        <color indexed="8"/>
        <rFont val="Calibri"/>
        <family val="2"/>
      </rPr>
      <t>rasterlijnen</t>
    </r>
    <r>
      <rPr>
        <sz val="12"/>
        <color indexed="8"/>
        <rFont val="Calibri"/>
        <family val="2"/>
      </rPr>
      <t xml:space="preserve"> aan via - </t>
    </r>
    <r>
      <rPr>
        <b/>
        <sz val="12"/>
        <color indexed="8"/>
        <rFont val="Calibri"/>
        <family val="2"/>
      </rPr>
      <t>Beeld</t>
    </r>
    <r>
      <rPr>
        <sz val="12"/>
        <color indexed="8"/>
        <rFont val="Calibri"/>
        <family val="2"/>
      </rPr>
      <t xml:space="preserve"> - </t>
    </r>
    <r>
      <rPr>
        <b/>
        <sz val="12"/>
        <color indexed="8"/>
        <rFont val="Calibri"/>
        <family val="2"/>
      </rPr>
      <t>Rasterlijnen</t>
    </r>
    <r>
      <rPr>
        <sz val="12"/>
        <color indexed="8"/>
        <rFont val="Calibri"/>
        <family val="2"/>
      </rPr>
      <t xml:space="preserve"> - </t>
    </r>
    <r>
      <rPr>
        <b/>
        <sz val="12"/>
        <color indexed="8"/>
        <rFont val="Calibri"/>
        <family val="2"/>
      </rPr>
      <t>aanvinken</t>
    </r>
  </si>
  <si>
    <r>
      <rPr>
        <b/>
        <sz val="12"/>
        <color indexed="8"/>
        <rFont val="Calibri"/>
        <family val="2"/>
      </rPr>
      <t>Verwijder</t>
    </r>
    <r>
      <rPr>
        <sz val="12"/>
        <color indexed="8"/>
        <rFont val="Calibri"/>
        <family val="2"/>
      </rPr>
      <t xml:space="preserve"> deze rij 29 met de knop </t>
    </r>
    <r>
      <rPr>
        <b/>
        <sz val="12"/>
        <color indexed="8"/>
        <rFont val="Calibri"/>
        <family val="2"/>
      </rPr>
      <t>Verwijderen</t>
    </r>
    <r>
      <rPr>
        <sz val="12"/>
        <color indexed="8"/>
        <rFont val="Calibri"/>
        <family val="2"/>
      </rPr>
      <t xml:space="preserve"> in het </t>
    </r>
    <r>
      <rPr>
        <b/>
        <sz val="12"/>
        <color indexed="8"/>
        <rFont val="Calibri"/>
        <family val="2"/>
      </rPr>
      <t>Start</t>
    </r>
    <r>
      <rPr>
        <sz val="12"/>
        <color indexed="8"/>
        <rFont val="Calibri"/>
        <family val="2"/>
      </rPr>
      <t xml:space="preserve"> menu</t>
    </r>
  </si>
  <si>
    <t>Herstel de vorige handeling met "ctrl=z".</t>
  </si>
  <si>
    <t>Celeigenschappen instellen voor diverse notaties</t>
  </si>
  <si>
    <t>Celeigenschappen instellen zoals onderstaand voorbeeld</t>
  </si>
  <si>
    <r>
      <rPr>
        <b/>
        <sz val="12"/>
        <rFont val="Calibri"/>
        <family val="2"/>
      </rPr>
      <t>Selecteer</t>
    </r>
    <r>
      <rPr>
        <sz val="12"/>
        <rFont val="Calibri"/>
        <family val="2"/>
      </rPr>
      <t xml:space="preserve"> een cel in het </t>
    </r>
    <r>
      <rPr>
        <b/>
        <u/>
        <sz val="12"/>
        <rFont val="Calibri"/>
        <family val="2"/>
      </rPr>
      <t>voorbeeld</t>
    </r>
    <r>
      <rPr>
        <sz val="12"/>
        <rFont val="Calibri"/>
        <family val="2"/>
      </rPr>
      <t xml:space="preserve"> om te controleren hoe de </t>
    </r>
    <r>
      <rPr>
        <b/>
        <sz val="12"/>
        <rFont val="Calibri"/>
        <family val="2"/>
      </rPr>
      <t>celeigenschappen</t>
    </r>
    <r>
      <rPr>
        <sz val="12"/>
        <rFont val="Calibri"/>
        <family val="2"/>
      </rPr>
      <t xml:space="preserve"> zijn ingesteld</t>
    </r>
  </si>
  <si>
    <r>
      <t xml:space="preserve">Rechtermuis of "ctrl+1" - </t>
    </r>
    <r>
      <rPr>
        <b/>
        <sz val="12"/>
        <rFont val="Calibri"/>
        <family val="2"/>
      </rPr>
      <t>Celeigenschappen</t>
    </r>
    <r>
      <rPr>
        <sz val="12"/>
        <rFont val="Calibri"/>
        <family val="2"/>
      </rPr>
      <t xml:space="preserve"> - </t>
    </r>
    <r>
      <rPr>
        <i/>
        <sz val="12"/>
        <rFont val="Calibri"/>
        <family val="2"/>
      </rPr>
      <t>tabblad</t>
    </r>
    <r>
      <rPr>
        <sz val="12"/>
        <rFont val="Calibri"/>
        <family val="2"/>
      </rPr>
      <t xml:space="preserve">  </t>
    </r>
    <r>
      <rPr>
        <b/>
        <sz val="12"/>
        <rFont val="Calibri"/>
        <family val="2"/>
      </rPr>
      <t>Getal</t>
    </r>
    <r>
      <rPr>
        <sz val="12"/>
        <rFont val="Calibri"/>
        <family val="2"/>
      </rPr>
      <t xml:space="preserve"> </t>
    </r>
  </si>
  <si>
    <r>
      <rPr>
        <b/>
        <sz val="12"/>
        <rFont val="Calibri"/>
        <family val="2"/>
      </rPr>
      <t>Selecteer</t>
    </r>
    <r>
      <rPr>
        <sz val="12"/>
        <rFont val="Calibri"/>
        <family val="2"/>
      </rPr>
      <t xml:space="preserve"> de juiste kolom in de </t>
    </r>
    <r>
      <rPr>
        <b/>
        <u/>
        <sz val="12"/>
        <rFont val="Calibri"/>
        <family val="2"/>
      </rPr>
      <t>opdracht,</t>
    </r>
    <r>
      <rPr>
        <sz val="12"/>
        <rFont val="Calibri"/>
        <family val="2"/>
      </rPr>
      <t xml:space="preserve"> "ctrl+1"-  </t>
    </r>
    <r>
      <rPr>
        <b/>
        <sz val="12"/>
        <rFont val="Calibri"/>
        <family val="2"/>
      </rPr>
      <t>celeigenschappen</t>
    </r>
    <r>
      <rPr>
        <sz val="12"/>
        <rFont val="Calibri"/>
        <family val="2"/>
      </rPr>
      <t xml:space="preserve"> -  gewenste notatie instellen</t>
    </r>
  </si>
  <si>
    <r>
      <t xml:space="preserve">Kies voor b.v </t>
    </r>
    <r>
      <rPr>
        <i/>
        <sz val="12"/>
        <color indexed="8"/>
        <rFont val="Calibri"/>
        <family val="2"/>
      </rPr>
      <t>Telefoonnummer</t>
    </r>
    <r>
      <rPr>
        <sz val="12"/>
        <color indexed="8"/>
        <rFont val="Calibri"/>
        <family val="2"/>
      </rPr>
      <t xml:space="preserve"> - </t>
    </r>
    <r>
      <rPr>
        <b/>
        <sz val="12"/>
        <color indexed="8"/>
        <rFont val="Calibri"/>
        <family val="2"/>
      </rPr>
      <t>Speciaal</t>
    </r>
    <r>
      <rPr>
        <sz val="12"/>
        <color indexed="8"/>
        <rFont val="Calibri"/>
        <family val="2"/>
      </rPr>
      <t xml:space="preserve"> - of </t>
    </r>
    <r>
      <rPr>
        <i/>
        <sz val="12"/>
        <color indexed="8"/>
        <rFont val="Calibri"/>
        <family val="2"/>
      </rPr>
      <t>Datum</t>
    </r>
    <r>
      <rPr>
        <sz val="12"/>
        <color indexed="8"/>
        <rFont val="Calibri"/>
        <family val="2"/>
      </rPr>
      <t xml:space="preserve"> - </t>
    </r>
    <r>
      <rPr>
        <b/>
        <sz val="12"/>
        <color indexed="8"/>
        <rFont val="Calibri"/>
        <family val="2"/>
      </rPr>
      <t>Aangepast</t>
    </r>
    <r>
      <rPr>
        <sz val="12"/>
        <color indexed="8"/>
        <rFont val="Calibri"/>
        <family val="2"/>
      </rPr>
      <t xml:space="preserve"> - </t>
    </r>
    <r>
      <rPr>
        <i/>
        <sz val="12"/>
        <color indexed="8"/>
        <rFont val="Calibri"/>
        <family val="2"/>
      </rPr>
      <t xml:space="preserve"> (DD-MM-JJJJ)</t>
    </r>
    <r>
      <rPr>
        <sz val="12"/>
        <color indexed="8"/>
        <rFont val="Calibri"/>
        <family val="2"/>
      </rPr>
      <t xml:space="preserve"> - OK</t>
    </r>
  </si>
  <si>
    <t>Celeigenschappen instellingen</t>
  </si>
  <si>
    <t>Vakken</t>
  </si>
  <si>
    <t>Naam</t>
  </si>
  <si>
    <t>Kosten</t>
  </si>
  <si>
    <t>Resultaat</t>
  </si>
  <si>
    <t>Geslaagd</t>
  </si>
  <si>
    <t>Examen</t>
  </si>
  <si>
    <t>Telefoon</t>
  </si>
  <si>
    <t>Wiskunde</t>
  </si>
  <si>
    <t>Janssen</t>
  </si>
  <si>
    <t>Engels</t>
  </si>
  <si>
    <t>van Goor</t>
  </si>
  <si>
    <t>Nederlands</t>
  </si>
  <si>
    <t>Jaap van Ullings</t>
  </si>
  <si>
    <t>Biologie</t>
  </si>
  <si>
    <t>Denssen</t>
  </si>
  <si>
    <t>Natuurkunde</t>
  </si>
  <si>
    <t>Jansz</t>
  </si>
  <si>
    <t>Gymastiek</t>
  </si>
  <si>
    <t>Eigenschappen</t>
  </si>
  <si>
    <t>Tekst</t>
  </si>
  <si>
    <t>Financieel</t>
  </si>
  <si>
    <t>getal 1 dec</t>
  </si>
  <si>
    <t>School perecentage</t>
  </si>
  <si>
    <t>Datum</t>
  </si>
  <si>
    <t xml:space="preserve">  </t>
  </si>
  <si>
    <t>Afdrukken in Excel</t>
  </si>
  <si>
    <t>Oefening 1 Diverse afdruk mogelijkheden</t>
  </si>
  <si>
    <t>Een afdrukbereik bepalen (Alleen de gegevens die geselecteerd zijn worden uitgeprint)</t>
  </si>
  <si>
    <t>Selecteer het bereik  A2 t/m L23</t>
  </si>
  <si>
    <r>
      <t xml:space="preserve">Klik tabblad </t>
    </r>
    <r>
      <rPr>
        <b/>
        <sz val="12"/>
        <color indexed="8"/>
        <rFont val="Calibri"/>
        <family val="2"/>
      </rPr>
      <t>Pagina-indeling</t>
    </r>
    <r>
      <rPr>
        <sz val="12"/>
        <color indexed="8"/>
        <rFont val="Calibri"/>
        <family val="2"/>
      </rPr>
      <t xml:space="preserve"> vervolgens knop </t>
    </r>
    <r>
      <rPr>
        <b/>
        <sz val="12"/>
        <color indexed="8"/>
        <rFont val="Calibri"/>
        <family val="2"/>
      </rPr>
      <t>Afdrukbereik</t>
    </r>
    <r>
      <rPr>
        <sz val="12"/>
        <color indexed="8"/>
        <rFont val="Calibri"/>
        <family val="2"/>
      </rPr>
      <t xml:space="preserve"> </t>
    </r>
  </si>
  <si>
    <r>
      <t xml:space="preserve">Klik </t>
    </r>
    <r>
      <rPr>
        <b/>
        <sz val="12"/>
        <color indexed="8"/>
        <rFont val="Calibri"/>
        <family val="2"/>
      </rPr>
      <t xml:space="preserve">Afdrukbereik bepalen </t>
    </r>
  </si>
  <si>
    <t xml:space="preserve">Controleer in het afdrukvoorbeeld of gewenste selectie ook daadwerkelijk wordt afgedrukt </t>
  </si>
  <si>
    <r>
      <t xml:space="preserve">Klik tabblad </t>
    </r>
    <r>
      <rPr>
        <b/>
        <sz val="12"/>
        <color indexed="8"/>
        <rFont val="Calibri"/>
        <family val="2"/>
      </rPr>
      <t>Pagina-indeling</t>
    </r>
    <r>
      <rPr>
        <sz val="12"/>
        <color indexed="8"/>
        <rFont val="Calibri"/>
        <family val="2"/>
      </rPr>
      <t xml:space="preserve"> vervolgens knop </t>
    </r>
    <r>
      <rPr>
        <b/>
        <sz val="12"/>
        <color indexed="8"/>
        <rFont val="Calibri"/>
        <family val="2"/>
      </rPr>
      <t>Afdrukbereik</t>
    </r>
    <r>
      <rPr>
        <sz val="12"/>
        <color indexed="8"/>
        <rFont val="Calibri"/>
        <family val="2"/>
      </rPr>
      <t xml:space="preserve"> en klik </t>
    </r>
    <r>
      <rPr>
        <b/>
        <sz val="12"/>
        <color indexed="8"/>
        <rFont val="Calibri"/>
        <family val="2"/>
      </rPr>
      <t>Afdrukbereik wissen</t>
    </r>
  </si>
  <si>
    <t>Oefening 2 Afdrukvoorbeeld en pagina instellingen</t>
  </si>
  <si>
    <r>
      <t xml:space="preserve">Afdrukvoorbeeld - klik </t>
    </r>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t>
    </r>
    <r>
      <rPr>
        <b/>
        <sz val="12"/>
        <color indexed="8"/>
        <rFont val="Calibri"/>
        <family val="2"/>
      </rPr>
      <t>Afdrukvoorbeeld - of knop Afdrukvoorbeeld in de minibalk</t>
    </r>
  </si>
  <si>
    <r>
      <t xml:space="preserve">Klik tabblad </t>
    </r>
    <r>
      <rPr>
        <b/>
        <sz val="12"/>
        <color indexed="8"/>
        <rFont val="Calibri"/>
        <family val="2"/>
      </rPr>
      <t>Pagina-indeling</t>
    </r>
    <r>
      <rPr>
        <sz val="12"/>
        <color indexed="8"/>
        <rFont val="Calibri"/>
        <family val="2"/>
      </rPr>
      <t xml:space="preserve"> - </t>
    </r>
    <r>
      <rPr>
        <b/>
        <sz val="12"/>
        <color indexed="8"/>
        <rFont val="Calibri"/>
        <family val="2"/>
      </rPr>
      <t>Afdrukstand</t>
    </r>
    <r>
      <rPr>
        <sz val="12"/>
        <color indexed="8"/>
        <rFont val="Calibri"/>
        <family val="2"/>
      </rPr>
      <t xml:space="preserve"> - kies liggend (het document wordt in de breedte/liggend uitgeprint)</t>
    </r>
  </si>
  <si>
    <r>
      <t xml:space="preserve">Afdrukmarge verkeinen - </t>
    </r>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t>
    </r>
    <r>
      <rPr>
        <i/>
        <sz val="12"/>
        <color indexed="8"/>
        <rFont val="Calibri"/>
        <family val="2"/>
      </rPr>
      <t>Smalle marge instellen</t>
    </r>
  </si>
  <si>
    <t>Pagina laten afdrukken op 1 pagina indien iets te groot gemaakt voor A4</t>
  </si>
  <si>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t>
    </r>
    <r>
      <rPr>
        <sz val="12"/>
        <color theme="4" tint="-0.249977111117893"/>
        <rFont val="Calibri"/>
        <family val="2"/>
      </rPr>
      <t>Pagina-instelling</t>
    </r>
    <r>
      <rPr>
        <sz val="12"/>
        <color indexed="8"/>
        <rFont val="Calibri"/>
        <family val="2"/>
      </rPr>
      <t xml:space="preserve"> - Aanpassen bij 1 bij 1 pagina's aanvinken.</t>
    </r>
  </si>
  <si>
    <t>Oefening 3 Diversen niet standaard onderwerpen meeprinten</t>
  </si>
  <si>
    <t xml:space="preserve">Rij en kolomkoppen uitprinten: </t>
  </si>
  <si>
    <r>
      <t xml:space="preserve">Klik </t>
    </r>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t>
    </r>
    <r>
      <rPr>
        <sz val="12"/>
        <color theme="4" tint="-0.249977111117893"/>
        <rFont val="Calibri"/>
        <family val="2"/>
      </rPr>
      <t>Pagina-indeling</t>
    </r>
    <r>
      <rPr>
        <sz val="12"/>
        <color indexed="8"/>
        <rFont val="Calibri"/>
        <family val="2"/>
      </rPr>
      <t xml:space="preserve"> </t>
    </r>
  </si>
  <si>
    <r>
      <t xml:space="preserve">tablad </t>
    </r>
    <r>
      <rPr>
        <b/>
        <i/>
        <sz val="12"/>
        <color indexed="8"/>
        <rFont val="Calibri"/>
        <family val="2"/>
      </rPr>
      <t>Blad</t>
    </r>
    <r>
      <rPr>
        <sz val="12"/>
        <color indexed="8"/>
        <rFont val="Calibri"/>
        <family val="2"/>
      </rPr>
      <t xml:space="preserve"> - </t>
    </r>
    <r>
      <rPr>
        <i/>
        <sz val="12"/>
        <color indexed="8"/>
        <rFont val="Calibri"/>
        <family val="2"/>
      </rPr>
      <t>Rij en kolomkoppen</t>
    </r>
    <r>
      <rPr>
        <sz val="12"/>
        <color indexed="8"/>
        <rFont val="Calibri"/>
        <family val="2"/>
      </rPr>
      <t xml:space="preserve"> aanvinken.</t>
    </r>
  </si>
  <si>
    <t>Rasterlijnen uitprinten:</t>
  </si>
  <si>
    <r>
      <t xml:space="preserve">tablad </t>
    </r>
    <r>
      <rPr>
        <b/>
        <i/>
        <sz val="12"/>
        <color indexed="8"/>
        <rFont val="Calibri"/>
        <family val="2"/>
      </rPr>
      <t>Blad</t>
    </r>
    <r>
      <rPr>
        <sz val="12"/>
        <color indexed="8"/>
        <rFont val="Calibri"/>
        <family val="2"/>
      </rPr>
      <t xml:space="preserve"> - </t>
    </r>
    <r>
      <rPr>
        <i/>
        <sz val="12"/>
        <color indexed="8"/>
        <rFont val="Calibri"/>
        <family val="2"/>
      </rPr>
      <t>Rasterlijnen</t>
    </r>
    <r>
      <rPr>
        <sz val="12"/>
        <color indexed="8"/>
        <rFont val="Calibri"/>
        <family val="2"/>
      </rPr>
      <t xml:space="preserve"> aanvinken.</t>
    </r>
  </si>
  <si>
    <t xml:space="preserve">Zwart wit afdrukken: </t>
  </si>
  <si>
    <r>
      <t xml:space="preserve">tablad </t>
    </r>
    <r>
      <rPr>
        <b/>
        <i/>
        <sz val="12"/>
        <color indexed="8"/>
        <rFont val="Calibri"/>
        <family val="2"/>
      </rPr>
      <t>Blad</t>
    </r>
    <r>
      <rPr>
        <sz val="12"/>
        <color indexed="8"/>
        <rFont val="Calibri"/>
        <family val="2"/>
      </rPr>
      <t xml:space="preserve"> - </t>
    </r>
    <r>
      <rPr>
        <i/>
        <sz val="12"/>
        <color indexed="8"/>
        <rFont val="Calibri"/>
        <family val="2"/>
      </rPr>
      <t>Zwart wit afdrukken</t>
    </r>
    <r>
      <rPr>
        <sz val="12"/>
        <color indexed="8"/>
        <rFont val="Calibri"/>
        <family val="2"/>
      </rPr>
      <t xml:space="preserve"> aanvinken.</t>
    </r>
  </si>
  <si>
    <t>Oefening 4  Pagina-nummers</t>
  </si>
  <si>
    <r>
      <t xml:space="preserve">Pagina-nummers uitprinten: Klik </t>
    </r>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t>
    </r>
    <r>
      <rPr>
        <sz val="12"/>
        <color theme="4" tint="-0.249977111117893"/>
        <rFont val="Calibri"/>
        <family val="2"/>
      </rPr>
      <t>Pagina-instelling</t>
    </r>
  </si>
  <si>
    <r>
      <t xml:space="preserve">Tabblad </t>
    </r>
    <r>
      <rPr>
        <i/>
        <sz val="12"/>
        <color indexed="8"/>
        <rFont val="Calibri"/>
        <family val="2"/>
      </rPr>
      <t>koptekst/voettekst</t>
    </r>
    <r>
      <rPr>
        <sz val="12"/>
        <color indexed="8"/>
        <rFont val="Calibri"/>
        <family val="2"/>
      </rPr>
      <t xml:space="preserve"> klik knop </t>
    </r>
    <r>
      <rPr>
        <b/>
        <sz val="12"/>
        <color indexed="8"/>
        <rFont val="Calibri"/>
        <family val="2"/>
      </rPr>
      <t xml:space="preserve">Aangepaste voettekst </t>
    </r>
  </si>
  <si>
    <t>Klik in Rechtervak vervolgens op 2e knop pagina-nummers invoegen OK</t>
  </si>
  <si>
    <t>Klik - OK om het afdrukvoorbeeld te sluiten.</t>
  </si>
  <si>
    <t>Rijen en kolommen op maat instellen</t>
  </si>
  <si>
    <t>Oefening 1: Kolommen op diverse manieren passend maken aan de inhoud</t>
  </si>
  <si>
    <t>ma</t>
  </si>
  <si>
    <t>di</t>
  </si>
  <si>
    <t>wo</t>
  </si>
  <si>
    <t>do</t>
  </si>
  <si>
    <t>vr</t>
  </si>
  <si>
    <t>za</t>
  </si>
  <si>
    <r>
      <rPr>
        <b/>
        <sz val="12"/>
        <color indexed="8"/>
        <rFont val="Calibri"/>
        <family val="2"/>
      </rPr>
      <t>Selecteer</t>
    </r>
    <r>
      <rPr>
        <sz val="12"/>
        <color indexed="8"/>
        <rFont val="Calibri"/>
        <family val="2"/>
      </rPr>
      <t xml:space="preserve"> kolom S, rechtermuis, klik en kies </t>
    </r>
    <r>
      <rPr>
        <i/>
        <sz val="12"/>
        <color indexed="8"/>
        <rFont val="Calibri"/>
        <family val="2"/>
      </rPr>
      <t>Verbergen</t>
    </r>
    <r>
      <rPr>
        <sz val="12"/>
        <color indexed="8"/>
        <rFont val="Calibri"/>
        <family val="2"/>
      </rPr>
      <t xml:space="preserve"> (Kolom is niet meer zichtbaar)</t>
    </r>
  </si>
  <si>
    <t>verberg</t>
  </si>
  <si>
    <r>
      <rPr>
        <b/>
        <sz val="12"/>
        <color indexed="8"/>
        <rFont val="Calibri"/>
        <family val="2"/>
      </rPr>
      <t>Selecteer</t>
    </r>
    <r>
      <rPr>
        <sz val="12"/>
        <color indexed="8"/>
        <rFont val="Calibri"/>
        <family val="2"/>
      </rPr>
      <t xml:space="preserve"> kolom R en T, rechtermuis, klik en </t>
    </r>
    <r>
      <rPr>
        <i/>
        <sz val="12"/>
        <color indexed="8"/>
        <rFont val="Calibri"/>
        <family val="2"/>
      </rPr>
      <t>Zichtbaar</t>
    </r>
    <r>
      <rPr>
        <sz val="12"/>
        <color indexed="8"/>
        <rFont val="Calibri"/>
        <family val="2"/>
      </rPr>
      <t xml:space="preserve"> maken (Kolom is  weer zichtbaar)</t>
    </r>
  </si>
  <si>
    <t>en</t>
  </si>
  <si>
    <r>
      <t>Klik met de rechtermuis op kolom S en verwijder de kolom (</t>
    </r>
    <r>
      <rPr>
        <i/>
        <sz val="12"/>
        <color indexed="8"/>
        <rFont val="Calibri"/>
        <family val="2"/>
      </rPr>
      <t>Verwijderen</t>
    </r>
    <r>
      <rPr>
        <sz val="12"/>
        <color indexed="8"/>
        <rFont val="Calibri"/>
        <family val="2"/>
      </rPr>
      <t>)</t>
    </r>
  </si>
  <si>
    <t>verwijder</t>
  </si>
  <si>
    <r>
      <rPr>
        <b/>
        <sz val="12"/>
        <color indexed="8"/>
        <rFont val="Calibri"/>
        <family val="2"/>
      </rPr>
      <t>Selecteer</t>
    </r>
    <r>
      <rPr>
        <sz val="12"/>
        <color indexed="8"/>
        <rFont val="Calibri"/>
        <family val="2"/>
      </rPr>
      <t xml:space="preserve"> 6 kolommen vanaf kolom T </t>
    </r>
    <r>
      <rPr>
        <u/>
        <sz val="12"/>
        <color indexed="8"/>
        <rFont val="Calibri"/>
        <family val="2"/>
      </rPr>
      <t>t/m</t>
    </r>
    <r>
      <rPr>
        <sz val="12"/>
        <color indexed="8"/>
        <rFont val="Calibri"/>
        <family val="2"/>
      </rPr>
      <t xml:space="preserve"> Y, dubbelklik op de overgang tussen 2 kolommen om deze passend te maken of </t>
    </r>
  </si>
  <si>
    <t>deze</t>
  </si>
  <si>
    <r>
      <rPr>
        <b/>
        <sz val="12"/>
        <rFont val="Calibri"/>
        <family val="2"/>
      </rPr>
      <t>Sleep</t>
    </r>
    <r>
      <rPr>
        <sz val="12"/>
        <rFont val="Calibri"/>
        <family val="2"/>
      </rPr>
      <t xml:space="preserve"> de scheiding van de kolom T en U de kolombreedte naar 5 (alle kolommen zijn nu 5)</t>
    </r>
  </si>
  <si>
    <t>kolom</t>
  </si>
  <si>
    <r>
      <t xml:space="preserve">Andere manier is </t>
    </r>
    <r>
      <rPr>
        <b/>
        <sz val="12"/>
        <rFont val="Calibri"/>
        <family val="2"/>
      </rPr>
      <t>selecteer</t>
    </r>
    <r>
      <rPr>
        <sz val="12"/>
        <rFont val="Calibri"/>
        <family val="2"/>
      </rPr>
      <t xml:space="preserve"> alle kolommen - rechtermuisklik - </t>
    </r>
    <r>
      <rPr>
        <i/>
        <sz val="12"/>
        <rFont val="Calibri"/>
        <family val="2"/>
      </rPr>
      <t>Kolombreedte</t>
    </r>
    <r>
      <rPr>
        <sz val="12"/>
        <rFont val="Calibri"/>
        <family val="2"/>
      </rPr>
      <t xml:space="preserve"> - 5 - OK.</t>
    </r>
  </si>
  <si>
    <t>Oefening 2: Vulgreep oefeningen</t>
  </si>
  <si>
    <r>
      <t xml:space="preserve">Typ in cel B15 </t>
    </r>
    <r>
      <rPr>
        <b/>
        <sz val="12"/>
        <color indexed="8"/>
        <rFont val="Calibri"/>
        <family val="2"/>
      </rPr>
      <t>januari</t>
    </r>
    <r>
      <rPr>
        <sz val="12"/>
        <color indexed="8"/>
        <rFont val="Calibri"/>
        <family val="2"/>
      </rPr>
      <t xml:space="preserve"> in cel C15 </t>
    </r>
    <r>
      <rPr>
        <b/>
        <sz val="12"/>
        <color indexed="8"/>
        <rFont val="Calibri"/>
        <family val="2"/>
      </rPr>
      <t>februari</t>
    </r>
    <r>
      <rPr>
        <sz val="12"/>
        <color indexed="8"/>
        <rFont val="Calibri"/>
        <family val="2"/>
      </rPr>
      <t xml:space="preserve"> selecteer de 2 cellen en sleep met de vulgreep de maanden t/m dec door</t>
    </r>
  </si>
  <si>
    <r>
      <t xml:space="preserve">Typ in cel B17 </t>
    </r>
    <r>
      <rPr>
        <b/>
        <sz val="12"/>
        <color indexed="8"/>
        <rFont val="Calibri"/>
        <family val="2"/>
      </rPr>
      <t>maandag</t>
    </r>
    <r>
      <rPr>
        <sz val="12"/>
        <color indexed="8"/>
        <rFont val="Calibri"/>
        <family val="2"/>
      </rPr>
      <t xml:space="preserve"> in cel C17 </t>
    </r>
    <r>
      <rPr>
        <b/>
        <sz val="12"/>
        <color indexed="8"/>
        <rFont val="Calibri"/>
        <family val="2"/>
      </rPr>
      <t>dinsdag</t>
    </r>
    <r>
      <rPr>
        <sz val="12"/>
        <color indexed="8"/>
        <rFont val="Calibri"/>
        <family val="2"/>
      </rPr>
      <t xml:space="preserve"> selecteer de 2 cellen en sleep met de vulgreep de dagen tot zondag door</t>
    </r>
  </si>
  <si>
    <r>
      <t xml:space="preserve">Typ in cel B19 cijfer </t>
    </r>
    <r>
      <rPr>
        <b/>
        <sz val="12"/>
        <rFont val="Calibri"/>
        <family val="2"/>
      </rPr>
      <t>10</t>
    </r>
    <r>
      <rPr>
        <sz val="12"/>
        <color indexed="8"/>
        <rFont val="Calibri"/>
        <family val="2"/>
      </rPr>
      <t xml:space="preserve"> in cel C19 cijfer </t>
    </r>
    <r>
      <rPr>
        <b/>
        <sz val="12"/>
        <color indexed="8"/>
        <rFont val="Calibri"/>
        <family val="2"/>
      </rPr>
      <t>20,</t>
    </r>
    <r>
      <rPr>
        <sz val="12"/>
        <color indexed="8"/>
        <rFont val="Calibri"/>
        <family val="2"/>
      </rPr>
      <t xml:space="preserve"> selecteer de 2 cellen en sleep met de vulgreep de cijfers door tot 100</t>
    </r>
  </si>
  <si>
    <t>jan</t>
  </si>
  <si>
    <t>feb</t>
  </si>
  <si>
    <t>mrt</t>
  </si>
  <si>
    <t>apr</t>
  </si>
  <si>
    <t>mei</t>
  </si>
  <si>
    <t>jun</t>
  </si>
  <si>
    <t>jul</t>
  </si>
  <si>
    <t>aug</t>
  </si>
  <si>
    <t>sep</t>
  </si>
  <si>
    <t>okt</t>
  </si>
  <si>
    <t>nov</t>
  </si>
  <si>
    <t>dec</t>
  </si>
  <si>
    <t>zo</t>
  </si>
  <si>
    <t>Oefening 3: Tabel maken van de tafel van 10 met de vulgreep en kolommen automatisch passend maken</t>
  </si>
  <si>
    <r>
      <t xml:space="preserve">Ga met de cursor tussen de kolom </t>
    </r>
    <r>
      <rPr>
        <b/>
        <sz val="12"/>
        <rFont val="Calibri"/>
        <family val="2"/>
      </rPr>
      <t>K</t>
    </r>
    <r>
      <rPr>
        <sz val="12"/>
        <rFont val="Calibri"/>
        <family val="2"/>
      </rPr>
      <t xml:space="preserve"> en </t>
    </r>
    <r>
      <rPr>
        <b/>
        <sz val="12"/>
        <rFont val="Calibri"/>
        <family val="2"/>
      </rPr>
      <t>L</t>
    </r>
    <r>
      <rPr>
        <sz val="12"/>
        <rFont val="Calibri"/>
        <family val="2"/>
      </rPr>
      <t xml:space="preserve"> staan, klik en houd de linkerknop ingedrukt om de breedte af te kunnen lezen</t>
    </r>
  </si>
  <si>
    <r>
      <t xml:space="preserve">Andere methode is rechtermuis op kolom </t>
    </r>
    <r>
      <rPr>
        <b/>
        <sz val="12"/>
        <rFont val="Calibri"/>
        <family val="2"/>
      </rPr>
      <t>K</t>
    </r>
    <r>
      <rPr>
        <sz val="12"/>
        <rFont val="Calibri"/>
        <family val="2"/>
      </rPr>
      <t xml:space="preserve"> - </t>
    </r>
    <r>
      <rPr>
        <i/>
        <sz val="12"/>
        <rFont val="Calibri"/>
        <family val="2"/>
      </rPr>
      <t>Kolombreedte</t>
    </r>
    <r>
      <rPr>
        <sz val="12"/>
        <rFont val="Calibri"/>
        <family val="2"/>
      </rPr>
      <t xml:space="preserve"> - typ gewenste maat - OK</t>
    </r>
  </si>
  <si>
    <t>Maak de tafeltjes van 10 met de vulgreep na en maak ze op zoals in het voorbeeld</t>
  </si>
  <si>
    <r>
      <t xml:space="preserve">Maak de hoogte van rij 27 met de rechtermuisknop 18,5, en kies gele </t>
    </r>
    <r>
      <rPr>
        <i/>
        <sz val="12"/>
        <rFont val="Calibri"/>
        <family val="2"/>
      </rPr>
      <t>Opvulkleur</t>
    </r>
  </si>
  <si>
    <t>Opdracht hier namaken</t>
  </si>
  <si>
    <t>Tafeltjes van 10</t>
  </si>
  <si>
    <r>
      <t xml:space="preserve">Deze 10 cellen </t>
    </r>
    <r>
      <rPr>
        <b/>
        <sz val="11"/>
        <color theme="1"/>
        <rFont val="Calibri"/>
        <family val="2"/>
        <scheme val="minor"/>
      </rPr>
      <t>Samenvoegen en centreren</t>
    </r>
    <r>
      <rPr>
        <sz val="11"/>
        <color theme="1"/>
        <rFont val="Calibri"/>
        <family val="2"/>
        <scheme val="minor"/>
      </rPr>
      <t xml:space="preserve"> vanuit het lint</t>
    </r>
  </si>
  <si>
    <t>Sorteren en Filteren van gegevens uit een database</t>
  </si>
  <si>
    <t>Oefening 1: Gegevens sorteren en filter toepassen en in nieuwe werkmap verdelen</t>
  </si>
  <si>
    <r>
      <rPr>
        <b/>
        <i/>
        <sz val="12"/>
        <rFont val="Calibri"/>
        <family val="2"/>
      </rPr>
      <t>Sorteer</t>
    </r>
    <r>
      <rPr>
        <i/>
        <sz val="12"/>
        <rFont val="Calibri"/>
        <family val="2"/>
      </rPr>
      <t xml:space="preserve"> in het onderstaand adressenbestand eerst op </t>
    </r>
    <r>
      <rPr>
        <b/>
        <i/>
        <sz val="12"/>
        <rFont val="Calibri"/>
        <family val="2"/>
      </rPr>
      <t>Plaats,</t>
    </r>
    <r>
      <rPr>
        <i/>
        <sz val="12"/>
        <rFont val="Calibri"/>
        <family val="2"/>
      </rPr>
      <t xml:space="preserve"> vervolgens op </t>
    </r>
    <r>
      <rPr>
        <b/>
        <i/>
        <sz val="12"/>
        <rFont val="Calibri"/>
        <family val="2"/>
      </rPr>
      <t>Naam</t>
    </r>
  </si>
  <si>
    <r>
      <t xml:space="preserve">Selecteer de hele tabel ("ctrl + a + a") tabblad </t>
    </r>
    <r>
      <rPr>
        <b/>
        <sz val="12"/>
        <rFont val="Calibri"/>
        <family val="2"/>
      </rPr>
      <t>Start</t>
    </r>
    <r>
      <rPr>
        <sz val="12"/>
        <rFont val="Calibri"/>
        <family val="2"/>
      </rPr>
      <t xml:space="preserve"> - </t>
    </r>
    <r>
      <rPr>
        <b/>
        <sz val="12"/>
        <rFont val="Calibri"/>
        <family val="2"/>
      </rPr>
      <t>Bewerken</t>
    </r>
    <r>
      <rPr>
        <sz val="12"/>
        <rFont val="Calibri"/>
        <family val="2"/>
      </rPr>
      <t xml:space="preserve"> - </t>
    </r>
    <r>
      <rPr>
        <b/>
        <sz val="12"/>
        <rFont val="Calibri"/>
        <family val="2"/>
      </rPr>
      <t xml:space="preserve">Sorteren en filteren </t>
    </r>
    <r>
      <rPr>
        <sz val="12"/>
        <rFont val="Calibri"/>
        <family val="2"/>
      </rPr>
      <t>kies Aangepast sorteren - Plaats</t>
    </r>
  </si>
  <si>
    <r>
      <t xml:space="preserve">Selecteer in rij 11 de tabelkoppen en zet er een filter in via </t>
    </r>
    <r>
      <rPr>
        <b/>
        <sz val="12"/>
        <rFont val="Calibri"/>
        <family val="2"/>
      </rPr>
      <t xml:space="preserve">tabblad Start - Bewerken - Sorteren en filteren </t>
    </r>
    <r>
      <rPr>
        <sz val="12"/>
        <rFont val="Calibri"/>
        <family val="2"/>
      </rPr>
      <t>kies</t>
    </r>
    <r>
      <rPr>
        <b/>
        <sz val="12"/>
        <rFont val="Calibri"/>
        <family val="2"/>
      </rPr>
      <t xml:space="preserve"> Filter</t>
    </r>
  </si>
  <si>
    <r>
      <rPr>
        <b/>
        <sz val="12"/>
        <rFont val="Calibri"/>
        <family val="2"/>
      </rPr>
      <t>Filter</t>
    </r>
    <r>
      <rPr>
        <sz val="12"/>
        <rFont val="Calibri"/>
        <family val="2"/>
      </rPr>
      <t xml:space="preserve"> de plaats Heythuysen, selecteer ("ctrl + a + a"), kopieer ("ctrl+c") en plak ("ctrl+v") deze in nieuw tabblad (ctrl+n)</t>
    </r>
  </si>
  <si>
    <r>
      <t xml:space="preserve">Ga terug naar tabblad Sorteren en klik op </t>
    </r>
    <r>
      <rPr>
        <b/>
        <sz val="12"/>
        <rFont val="Calibri"/>
        <family val="2"/>
      </rPr>
      <t>trechter</t>
    </r>
    <r>
      <rPr>
        <sz val="12"/>
        <rFont val="Calibri"/>
        <family val="2"/>
      </rPr>
      <t xml:space="preserve"> -  </t>
    </r>
    <r>
      <rPr>
        <b/>
        <sz val="12"/>
        <rFont val="Calibri"/>
        <family val="2"/>
      </rPr>
      <t>Alles Selecteren (</t>
    </r>
    <r>
      <rPr>
        <sz val="12"/>
        <rFont val="Calibri"/>
        <family val="2"/>
      </rPr>
      <t>Filter is nu opgeheven)</t>
    </r>
  </si>
  <si>
    <r>
      <t>Klik filter categorie l</t>
    </r>
    <r>
      <rPr>
        <b/>
        <sz val="12"/>
        <rFont val="Calibri"/>
        <family val="2"/>
      </rPr>
      <t>eeftijd</t>
    </r>
    <r>
      <rPr>
        <sz val="12"/>
        <rFont val="Calibri"/>
        <family val="2"/>
      </rPr>
      <t xml:space="preserve"> alleen boven de 30 jaar - </t>
    </r>
    <r>
      <rPr>
        <b/>
        <sz val="12"/>
        <rFont val="Calibri"/>
        <family val="2"/>
      </rPr>
      <t>Getalfilters</t>
    </r>
    <r>
      <rPr>
        <sz val="12"/>
        <rFont val="Calibri"/>
        <family val="2"/>
      </rPr>
      <t xml:space="preserve"> - </t>
    </r>
    <r>
      <rPr>
        <b/>
        <sz val="12"/>
        <rFont val="Calibri"/>
        <family val="2"/>
      </rPr>
      <t>Is groter dan</t>
    </r>
    <r>
      <rPr>
        <sz val="12"/>
        <rFont val="Calibri"/>
        <family val="2"/>
      </rPr>
      <t xml:space="preserve"> typ 30 in venster - </t>
    </r>
    <r>
      <rPr>
        <b/>
        <sz val="12"/>
        <rFont val="Calibri"/>
        <family val="2"/>
      </rPr>
      <t>OK</t>
    </r>
  </si>
  <si>
    <t>Vergeet niet de filter weer te wissen</t>
  </si>
  <si>
    <t>V.n</t>
  </si>
  <si>
    <t>Adres</t>
  </si>
  <si>
    <t>Nr.</t>
  </si>
  <si>
    <t>Code</t>
  </si>
  <si>
    <t>Plaats</t>
  </si>
  <si>
    <t>Geb.</t>
  </si>
  <si>
    <t>leeftijd</t>
  </si>
  <si>
    <t>Mobiel</t>
  </si>
  <si>
    <t>van der Linden</t>
  </si>
  <si>
    <t>Theo</t>
  </si>
  <si>
    <t>Tuinstraat</t>
  </si>
  <si>
    <t>6107 EL</t>
  </si>
  <si>
    <t>Baexem</t>
  </si>
  <si>
    <t>van der Meer</t>
  </si>
  <si>
    <t>Venlo</t>
  </si>
  <si>
    <t>van Dijk</t>
  </si>
  <si>
    <t>Koos</t>
  </si>
  <si>
    <t xml:space="preserve">Park </t>
  </si>
  <si>
    <t>6117 EL</t>
  </si>
  <si>
    <t>Maasticht</t>
  </si>
  <si>
    <t>van Leeuwen</t>
  </si>
  <si>
    <t>Heythuysen</t>
  </si>
  <si>
    <t>van Loon</t>
  </si>
  <si>
    <t>Ber</t>
  </si>
  <si>
    <t>Vlasstraat</t>
  </si>
  <si>
    <t>6104 EL</t>
  </si>
  <si>
    <t>van Veen</t>
  </si>
  <si>
    <t>Eindhoven</t>
  </si>
  <si>
    <t>van Vliet</t>
  </si>
  <si>
    <t>Ton</t>
  </si>
  <si>
    <t>Dorpsstraat</t>
  </si>
  <si>
    <t>6114 EL</t>
  </si>
  <si>
    <t>Weert</t>
  </si>
  <si>
    <t>van Wijk</t>
  </si>
  <si>
    <t>Echt</t>
  </si>
  <si>
    <t>Veenstra</t>
  </si>
  <si>
    <t>Peter</t>
  </si>
  <si>
    <t>Klooster</t>
  </si>
  <si>
    <t>6124 EL</t>
  </si>
  <si>
    <t>Roermomd</t>
  </si>
  <si>
    <t>Verhoeven</t>
  </si>
  <si>
    <t>Vermeulen</t>
  </si>
  <si>
    <t>Vink</t>
  </si>
  <si>
    <t>Jos</t>
  </si>
  <si>
    <t>6105 EL</t>
  </si>
  <si>
    <t>Visser</t>
  </si>
  <si>
    <t>Vos</t>
  </si>
  <si>
    <t>Geuzert</t>
  </si>
  <si>
    <t>6115 EL</t>
  </si>
  <si>
    <t>Willems</t>
  </si>
  <si>
    <t>Willemsen</t>
  </si>
  <si>
    <t>Jack</t>
  </si>
  <si>
    <t>6097 EL</t>
  </si>
  <si>
    <t>Verdonschot</t>
  </si>
  <si>
    <t>Klaas</t>
  </si>
  <si>
    <t>Park laan</t>
  </si>
  <si>
    <t>6099 EL</t>
  </si>
  <si>
    <t>Verdankschot</t>
  </si>
  <si>
    <t>Leon</t>
  </si>
  <si>
    <t>6098 EL</t>
  </si>
  <si>
    <t>Lonschot</t>
  </si>
  <si>
    <t>Putsdam</t>
  </si>
  <si>
    <t>Peskens</t>
  </si>
  <si>
    <t>6096 EL</t>
  </si>
  <si>
    <t>Penders</t>
  </si>
  <si>
    <t>6121 EL</t>
  </si>
  <si>
    <t>Timmermans</t>
  </si>
  <si>
    <t>6095 EL</t>
  </si>
  <si>
    <t>Tijmerman</t>
  </si>
  <si>
    <t>Bakker</t>
  </si>
  <si>
    <t>Boer</t>
  </si>
  <si>
    <t xml:space="preserve">Parkstraat </t>
  </si>
  <si>
    <t>6111 EL</t>
  </si>
  <si>
    <t>Neer</t>
  </si>
  <si>
    <t>Bos</t>
  </si>
  <si>
    <t>Brouwer</t>
  </si>
  <si>
    <t>Kloosterweg</t>
  </si>
  <si>
    <t>6100 EL</t>
  </si>
  <si>
    <t>Roggel</t>
  </si>
  <si>
    <t>de Boer</t>
  </si>
  <si>
    <t>Huub</t>
  </si>
  <si>
    <t>6101 EL</t>
  </si>
  <si>
    <t>de Bruijn</t>
  </si>
  <si>
    <t>de Bruin</t>
  </si>
  <si>
    <t>de Graaf</t>
  </si>
  <si>
    <t>de Groot</t>
  </si>
  <si>
    <t>6125 EL</t>
  </si>
  <si>
    <t>de Haan</t>
  </si>
  <si>
    <t>de Jonge</t>
  </si>
  <si>
    <t>6106 EL</t>
  </si>
  <si>
    <t>de Lange</t>
  </si>
  <si>
    <t>de Ruiter</t>
  </si>
  <si>
    <t>de Vries</t>
  </si>
  <si>
    <t>6116 EL</t>
  </si>
  <si>
    <t>Helden</t>
  </si>
  <si>
    <t>de Wit</t>
  </si>
  <si>
    <t>Feb</t>
  </si>
  <si>
    <t>6119 EL</t>
  </si>
  <si>
    <t>Leveroy</t>
  </si>
  <si>
    <t>Dekker</t>
  </si>
  <si>
    <t>Dijkstra</t>
  </si>
  <si>
    <t>6109 EL</t>
  </si>
  <si>
    <t>Gerritsen</t>
  </si>
  <si>
    <t>Groen</t>
  </si>
  <si>
    <t>6103 EL</t>
  </si>
  <si>
    <t>Hendriks</t>
  </si>
  <si>
    <t>Hoekstra</t>
  </si>
  <si>
    <t>Ger</t>
  </si>
  <si>
    <t>6113 EL</t>
  </si>
  <si>
    <t>Huisman</t>
  </si>
  <si>
    <t>Jacobs</t>
  </si>
  <si>
    <t xml:space="preserve">Parkweg </t>
  </si>
  <si>
    <t>6123 EL</t>
  </si>
  <si>
    <t>6127 EL</t>
  </si>
  <si>
    <t>Jonker</t>
  </si>
  <si>
    <t>Kok</t>
  </si>
  <si>
    <t>Koster</t>
  </si>
  <si>
    <t>6102 EL</t>
  </si>
  <si>
    <t>Kramer</t>
  </si>
  <si>
    <t>Kloosterstraat</t>
  </si>
  <si>
    <t>6112 EL</t>
  </si>
  <si>
    <t>Kuiper</t>
  </si>
  <si>
    <t>Kuipers</t>
  </si>
  <si>
    <t>Maas</t>
  </si>
  <si>
    <t>6126 EL</t>
  </si>
  <si>
    <t>Martens</t>
  </si>
  <si>
    <t>6122 EL</t>
  </si>
  <si>
    <t xml:space="preserve">Meijer </t>
  </si>
  <si>
    <t>Mulder</t>
  </si>
  <si>
    <t>6108 EL</t>
  </si>
  <si>
    <t>Peeters</t>
  </si>
  <si>
    <t>Kloosterje</t>
  </si>
  <si>
    <t>6118 EL</t>
  </si>
  <si>
    <t>Peters</t>
  </si>
  <si>
    <t>Hei</t>
  </si>
  <si>
    <t>Post</t>
  </si>
  <si>
    <t>Postma</t>
  </si>
  <si>
    <t>6120 EL</t>
  </si>
  <si>
    <t>Prins</t>
  </si>
  <si>
    <t>6094 EL</t>
  </si>
  <si>
    <t>Scholten</t>
  </si>
  <si>
    <t>6093 EL</t>
  </si>
  <si>
    <t>Schouten</t>
  </si>
  <si>
    <t>6128 EL</t>
  </si>
  <si>
    <t>Smeets</t>
  </si>
  <si>
    <t>Smit</t>
  </si>
  <si>
    <t>Smits</t>
  </si>
  <si>
    <t>van Beek</t>
  </si>
  <si>
    <t>van Dam</t>
  </si>
  <si>
    <t>6110 EL</t>
  </si>
  <si>
    <t>Omgaan met tekst</t>
  </si>
  <si>
    <t>Oefening 1: Verwijderen kolommen en rijen</t>
  </si>
  <si>
    <r>
      <rPr>
        <b/>
        <sz val="12"/>
        <rFont val="Calibri"/>
        <family val="2"/>
      </rPr>
      <t>Selecteer</t>
    </r>
    <r>
      <rPr>
        <sz val="12"/>
        <rFont val="Calibri"/>
        <family val="2"/>
      </rPr>
      <t xml:space="preserve"> kolom H en druk </t>
    </r>
    <r>
      <rPr>
        <b/>
        <sz val="12"/>
        <rFont val="Calibri"/>
        <family val="2"/>
      </rPr>
      <t>delete</t>
    </r>
    <r>
      <rPr>
        <sz val="12"/>
        <rFont val="Calibri"/>
        <family val="2"/>
      </rPr>
      <t>, alle tekst is nu verwijderd, maar de celeigenschappen niet.</t>
    </r>
  </si>
  <si>
    <r>
      <rPr>
        <b/>
        <sz val="12"/>
        <rFont val="Calibri"/>
        <family val="2"/>
      </rPr>
      <t>Verwijder</t>
    </r>
    <r>
      <rPr>
        <sz val="12"/>
        <rFont val="Calibri"/>
        <family val="2"/>
      </rPr>
      <t xml:space="preserve"> kolom H om alle gegevens (tekst,randen en kleur achtergrond) te verwijderen of klik op de gum - alles wissen</t>
    </r>
  </si>
  <si>
    <r>
      <rPr>
        <b/>
        <sz val="12"/>
        <rFont val="Calibri"/>
        <family val="2"/>
      </rPr>
      <t>Kopieer</t>
    </r>
    <r>
      <rPr>
        <sz val="12"/>
        <rFont val="Calibri"/>
        <family val="2"/>
      </rPr>
      <t xml:space="preserve"> het tabblad Tekst Basisoefeningen - r.m.knop in het tabblad- </t>
    </r>
    <r>
      <rPr>
        <b/>
        <sz val="12"/>
        <rFont val="Calibri"/>
        <family val="2"/>
      </rPr>
      <t>Verplaatsen/kopiëren</t>
    </r>
  </si>
  <si>
    <r>
      <t>Vink</t>
    </r>
    <r>
      <rPr>
        <i/>
        <sz val="12"/>
        <rFont val="Calibri"/>
        <family val="2"/>
      </rPr>
      <t xml:space="preserve"> Kopie maken </t>
    </r>
    <r>
      <rPr>
        <sz val="12"/>
        <rFont val="Calibri"/>
        <family val="2"/>
      </rPr>
      <t xml:space="preserve">aan en kies de optie </t>
    </r>
    <r>
      <rPr>
        <i/>
        <sz val="12"/>
        <rFont val="Calibri"/>
        <family val="2"/>
      </rPr>
      <t>nieuwe map</t>
    </r>
    <r>
      <rPr>
        <b/>
        <sz val="12"/>
        <rFont val="Calibri"/>
        <family val="2"/>
      </rPr>
      <t xml:space="preserve"> - OK</t>
    </r>
  </si>
  <si>
    <r>
      <rPr>
        <b/>
        <sz val="12"/>
        <rFont val="Calibri"/>
        <family val="2"/>
      </rPr>
      <t>Dubbelklik</t>
    </r>
    <r>
      <rPr>
        <sz val="12"/>
        <rFont val="Calibri"/>
        <family val="2"/>
      </rPr>
      <t xml:space="preserve"> in het nieuwe tabblad en geef het de naam </t>
    </r>
    <r>
      <rPr>
        <b/>
        <sz val="12"/>
        <rFont val="Calibri"/>
        <family val="2"/>
      </rPr>
      <t>Basisoefeningen vervolg</t>
    </r>
  </si>
  <si>
    <r>
      <t xml:space="preserve">Maak onderstaande oefening na in opdracht (gebruik </t>
    </r>
    <r>
      <rPr>
        <b/>
        <sz val="12"/>
        <rFont val="Calibri"/>
        <family val="2"/>
      </rPr>
      <t>celeigenschappen)</t>
    </r>
  </si>
  <si>
    <t>tekst</t>
  </si>
  <si>
    <t>Onderstaande tekst heeft 2 verschillende lettertypes klik in de formulebalk om te controleren</t>
  </si>
  <si>
    <r>
      <rPr>
        <b/>
        <sz val="18"/>
        <rFont val="Algerian"/>
        <family val="5"/>
      </rPr>
      <t xml:space="preserve">Gebruik van tekst in </t>
    </r>
    <r>
      <rPr>
        <b/>
        <sz val="18"/>
        <color indexed="10"/>
        <rFont val="Calibri Light"/>
        <family val="1"/>
        <scheme val="major"/>
      </rPr>
      <t xml:space="preserve">Excel </t>
    </r>
    <r>
      <rPr>
        <b/>
        <sz val="18"/>
        <rFont val="Calibri Light"/>
        <family val="1"/>
        <scheme val="major"/>
      </rPr>
      <t>door te typen in een cel</t>
    </r>
    <r>
      <rPr>
        <b/>
        <sz val="18"/>
        <rFont val="Algerian"/>
        <family val="5"/>
      </rPr>
      <t>!</t>
    </r>
  </si>
  <si>
    <t>Randen en kleuren</t>
  </si>
  <si>
    <t>veel</t>
  </si>
  <si>
    <t>Dit is een patroon achtergrond</t>
  </si>
  <si>
    <t>Gebruik van tekst in Excel in een cel!</t>
  </si>
  <si>
    <t>Opmaak:</t>
  </si>
  <si>
    <t>deze knoppen gebruiken</t>
  </si>
  <si>
    <t>Patronen:</t>
  </si>
  <si>
    <t xml:space="preserve">Rechtermuis - Celeigenschappen - </t>
  </si>
  <si>
    <t>Hier patroon</t>
  </si>
  <si>
    <t>Opvulling - Patroonstijl</t>
  </si>
  <si>
    <t>Tekst:</t>
  </si>
  <si>
    <t>Hier tekstvak maken</t>
  </si>
  <si>
    <r>
      <rPr>
        <b/>
        <sz val="11"/>
        <color indexed="8"/>
        <rFont val="Calibri"/>
        <family val="2"/>
      </rPr>
      <t>Invoegen -</t>
    </r>
    <r>
      <rPr>
        <sz val="11"/>
        <color theme="1"/>
        <rFont val="Calibri"/>
        <family val="2"/>
        <scheme val="minor"/>
      </rPr>
      <t xml:space="preserve"> </t>
    </r>
    <r>
      <rPr>
        <b/>
        <sz val="11"/>
        <color indexed="8"/>
        <rFont val="Calibri"/>
        <family val="2"/>
      </rPr>
      <t>Tekstvak</t>
    </r>
    <r>
      <rPr>
        <sz val="11"/>
        <color theme="1"/>
        <rFont val="Calibri"/>
        <family val="2"/>
        <scheme val="minor"/>
      </rPr>
      <t xml:space="preserve">  (slepend maken)</t>
    </r>
  </si>
  <si>
    <t xml:space="preserve"> Randen en Opmaak</t>
  </si>
  <si>
    <t>Oefening 1: Kaderlijnen maken met het knopje Rand in de opdracht, hetzelfde als in het voorbeeld</t>
  </si>
  <si>
    <t>Selecteer het vlak onder de opdracht waar de lijnen in gezet worden hetzelfde als het voorbeeld</t>
  </si>
  <si>
    <t>Open het knopje Randen op het pijltje aan de rechterkant</t>
  </si>
  <si>
    <t>Kies de lijnstijl zoals in het voorbeeldblad</t>
  </si>
  <si>
    <t>Enkele lijnen kunnen heel snel gemaakt worden met het knopje Randen in de werkbalk</t>
  </si>
  <si>
    <t xml:space="preserve">Oefening 2: Tabelranden in één handeling opmaken met verschillende lijnen, via Celeigenschappen </t>
  </si>
  <si>
    <r>
      <rPr>
        <b/>
        <sz val="12"/>
        <color indexed="8"/>
        <rFont val="Calibri"/>
        <family val="2"/>
      </rPr>
      <t>Selecteer</t>
    </r>
    <r>
      <rPr>
        <sz val="12"/>
        <color indexed="8"/>
        <rFont val="Calibri"/>
        <family val="2"/>
      </rPr>
      <t xml:space="preserve"> het hele vlak waar de lijnen in moeten komen (let op de verticale lijnen niet de hele tabel selecteren)</t>
    </r>
  </si>
  <si>
    <r>
      <t xml:space="preserve">Grotere vakken kunnen in een keer worden opgemaakt met de rechtermuisknop - </t>
    </r>
    <r>
      <rPr>
        <b/>
        <sz val="12"/>
        <rFont val="Calibri"/>
        <family val="2"/>
      </rPr>
      <t>Celeigenschappen -</t>
    </r>
    <r>
      <rPr>
        <sz val="12"/>
        <rFont val="Calibri"/>
        <family val="2"/>
      </rPr>
      <t xml:space="preserve"> tabblad </t>
    </r>
    <r>
      <rPr>
        <b/>
        <sz val="12"/>
        <rFont val="Calibri"/>
        <family val="2"/>
      </rPr>
      <t>Rand</t>
    </r>
  </si>
  <si>
    <t>Kies eerst de kleur, dan de lijndikte en klik de lijn op het knopje op de juiste plaats</t>
  </si>
  <si>
    <r>
      <rPr>
        <b/>
        <sz val="12"/>
        <color indexed="8"/>
        <rFont val="Calibri"/>
        <family val="2"/>
      </rPr>
      <t>Selecteer</t>
    </r>
    <r>
      <rPr>
        <sz val="12"/>
        <color indexed="8"/>
        <rFont val="Calibri"/>
        <family val="2"/>
      </rPr>
      <t xml:space="preserve"> de vakken voor de kleur en klik knopje </t>
    </r>
    <r>
      <rPr>
        <b/>
        <sz val="12"/>
        <color indexed="8"/>
        <rFont val="Calibri"/>
        <family val="2"/>
      </rPr>
      <t>Opvulkleur</t>
    </r>
    <r>
      <rPr>
        <sz val="12"/>
        <color indexed="8"/>
        <rFont val="Calibri"/>
        <family val="2"/>
      </rPr>
      <t xml:space="preserve"> in de werkbalk</t>
    </r>
  </si>
  <si>
    <t xml:space="preserve">  Overzicht </t>
  </si>
  <si>
    <t>Cursus</t>
  </si>
  <si>
    <t>Nr</t>
  </si>
  <si>
    <t>Voornaam</t>
  </si>
  <si>
    <t>Lft</t>
  </si>
  <si>
    <t>Startdatum</t>
  </si>
  <si>
    <t>Tentamen</t>
  </si>
  <si>
    <t>Pnt</t>
  </si>
  <si>
    <t>Opmerking</t>
  </si>
  <si>
    <t xml:space="preserve"> Formules leren maken</t>
  </si>
  <si>
    <t>Oefening 1: Formule maken (optellen en aftrekken)</t>
  </si>
  <si>
    <t>Typ = in de cel E13 onder de gegevens die opgeteld moeten worden (een formule begint altijd met =)</t>
  </si>
  <si>
    <t>klik in de cel (E10) gevolgd door + klik in cel E11 gevolgd door + klik in cel E12 - Enter</t>
  </si>
  <si>
    <r>
      <t xml:space="preserve">Herhaal dit voor alle formules ook de uitgaven, bereken vervolgens de totalen </t>
    </r>
    <r>
      <rPr>
        <i/>
        <sz val="11"/>
        <rFont val="Calibri"/>
        <family val="2"/>
      </rPr>
      <t>inkomsten</t>
    </r>
    <r>
      <rPr>
        <sz val="11"/>
        <rFont val="Calibri"/>
        <family val="2"/>
      </rPr>
      <t xml:space="preserve"> en </t>
    </r>
    <r>
      <rPr>
        <i/>
        <sz val="11"/>
        <rFont val="Calibri"/>
        <family val="2"/>
      </rPr>
      <t>uitgaven</t>
    </r>
    <r>
      <rPr>
        <sz val="11"/>
        <rFont val="Calibri"/>
        <family val="2"/>
      </rPr>
      <t xml:space="preserve"> in H13 en H20</t>
    </r>
  </si>
  <si>
    <r>
      <t xml:space="preserve">Bereken de winst in </t>
    </r>
    <r>
      <rPr>
        <b/>
        <sz val="11"/>
        <color theme="1"/>
        <rFont val="Calibri"/>
        <family val="2"/>
        <scheme val="minor"/>
      </rPr>
      <t>cel H15</t>
    </r>
    <r>
      <rPr>
        <sz val="11"/>
        <color theme="1"/>
        <rFont val="Calibri"/>
        <family val="2"/>
        <scheme val="minor"/>
      </rPr>
      <t xml:space="preserve"> met de formule Totalen inkomsten minus Totalen uitgaven (= H13 - H20) -Enter.</t>
    </r>
  </si>
  <si>
    <t>januari inkomsten</t>
  </si>
  <si>
    <t>Week 1</t>
  </si>
  <si>
    <t>Week 2</t>
  </si>
  <si>
    <t>Week 3</t>
  </si>
  <si>
    <t>Week 4</t>
  </si>
  <si>
    <t xml:space="preserve">Dag </t>
  </si>
  <si>
    <t>Dagdeel</t>
  </si>
  <si>
    <t>Morgen</t>
  </si>
  <si>
    <t>Totalen inkomsten</t>
  </si>
  <si>
    <t>Totaal</t>
  </si>
  <si>
    <t>winst januari</t>
  </si>
  <si>
    <t>januari uitgaven</t>
  </si>
  <si>
    <t>Totalen uitgaven</t>
  </si>
  <si>
    <t>Oefening 2: Formule maken en kopiëren/plakken ctrl+c / ctrl+v en met de vulgreep plakken</t>
  </si>
  <si>
    <t>Tab en plak de formules in de rest van de weken.</t>
  </si>
  <si>
    <t>Week 5</t>
  </si>
  <si>
    <t>Week 6</t>
  </si>
  <si>
    <t>Week 7</t>
  </si>
  <si>
    <t>Week 8</t>
  </si>
  <si>
    <t>Ochten</t>
  </si>
  <si>
    <t>Middag</t>
  </si>
  <si>
    <t>Avond</t>
  </si>
  <si>
    <t>Nacht</t>
  </si>
  <si>
    <t>Weekend</t>
  </si>
  <si>
    <t>één formule maken, deze kopiëren en in de andere grijzen cellen tabben en Plakken is Ctrl + V</t>
  </si>
  <si>
    <t>Maak een formule in C41 en trek deze met de vulgreep door tot het einde.</t>
  </si>
  <si>
    <t>Let op bij kopieren van formules, volledig bereik meenemen en dan formule kopiëren</t>
  </si>
  <si>
    <t>Formules van optellen, aftrekken en vermenigvuldigen</t>
  </si>
  <si>
    <t>Oefening 1: Formule maken en met vulgreep doorvoeren</t>
  </si>
  <si>
    <r>
      <t xml:space="preserve">Bereken de </t>
    </r>
    <r>
      <rPr>
        <b/>
        <sz val="12"/>
        <rFont val="Calibri"/>
        <family val="2"/>
      </rPr>
      <t>kosten</t>
    </r>
    <r>
      <rPr>
        <sz val="12"/>
        <rFont val="Calibri"/>
        <family val="2"/>
      </rPr>
      <t xml:space="preserve"> en de </t>
    </r>
    <r>
      <rPr>
        <b/>
        <sz val="12"/>
        <rFont val="Calibri"/>
        <family val="2"/>
      </rPr>
      <t>opbrengst</t>
    </r>
    <r>
      <rPr>
        <sz val="12"/>
        <rFont val="Calibri"/>
        <family val="2"/>
      </rPr>
      <t xml:space="preserve"> van de tabel Kanoverhuur in rij 15</t>
    </r>
  </si>
  <si>
    <t>Klik de cel aan die opgeteld moet worden (C12) gevolgd door + (operator) herhaal dit voor C13 en C14 tot alles is opgeteld</t>
  </si>
  <si>
    <r>
      <t xml:space="preserve">Als alles is opgeteld klik </t>
    </r>
    <r>
      <rPr>
        <b/>
        <sz val="12"/>
        <rFont val="Calibri"/>
        <family val="2"/>
      </rPr>
      <t>Enter</t>
    </r>
    <r>
      <rPr>
        <sz val="12"/>
        <rFont val="Calibri"/>
        <family val="2"/>
      </rPr>
      <t xml:space="preserve"> (formule bevestigen, tevens einde formule)</t>
    </r>
  </si>
  <si>
    <t>Gebruik de vulgreep om de formules door te voeren t/m week 3</t>
  </si>
  <si>
    <t xml:space="preserve"> Kanoverhuur</t>
  </si>
  <si>
    <t>kosten</t>
  </si>
  <si>
    <t>opbrengst</t>
  </si>
  <si>
    <t>Opbrengst</t>
  </si>
  <si>
    <t>Oefening 2: Formule maken met verschillende operators</t>
  </si>
  <si>
    <t>Maak een formule van de netto opbrengst per week (opbrengst min kosten)</t>
  </si>
  <si>
    <r>
      <t xml:space="preserve">Typ = in de cel C24 van netto week 1 klik in </t>
    </r>
    <r>
      <rPr>
        <b/>
        <sz val="12"/>
        <rFont val="Calibri"/>
        <family val="2"/>
      </rPr>
      <t>week 1 opbrengst</t>
    </r>
    <r>
      <rPr>
        <sz val="12"/>
        <rFont val="Calibri"/>
        <family val="2"/>
      </rPr>
      <t xml:space="preserve">  D15 Kanoverhuur - </t>
    </r>
    <r>
      <rPr>
        <b/>
        <sz val="12"/>
        <rFont val="Calibri"/>
        <family val="2"/>
      </rPr>
      <t>week 1 kosten</t>
    </r>
    <r>
      <rPr>
        <sz val="12"/>
        <rFont val="Calibri"/>
        <family val="2"/>
      </rPr>
      <t xml:space="preserve"> C15 van tabel kanoverhuur</t>
    </r>
  </si>
  <si>
    <t>Herhaal dit ook voor netto week 2 en 3</t>
  </si>
  <si>
    <r>
      <t xml:space="preserve">Maak een formule van de totalen </t>
    </r>
    <r>
      <rPr>
        <b/>
        <sz val="12"/>
        <rFont val="Calibri"/>
        <family val="2"/>
      </rPr>
      <t>Winst excl.</t>
    </r>
    <r>
      <rPr>
        <sz val="12"/>
        <rFont val="Calibri"/>
        <family val="2"/>
      </rPr>
      <t xml:space="preserve"> G24 (opbrengst - kosten I15-J15) en </t>
    </r>
    <r>
      <rPr>
        <b/>
        <sz val="12"/>
        <rFont val="Calibri"/>
        <family val="2"/>
      </rPr>
      <t>BTW</t>
    </r>
    <r>
      <rPr>
        <sz val="12"/>
        <rFont val="Calibri"/>
        <family val="2"/>
      </rPr>
      <t xml:space="preserve"> v/d winst H24 X 0,21 en </t>
    </r>
    <r>
      <rPr>
        <b/>
        <sz val="12"/>
        <rFont val="Calibri"/>
        <family val="2"/>
      </rPr>
      <t>Winst incl</t>
    </r>
    <r>
      <rPr>
        <sz val="12"/>
        <rFont val="Calibri"/>
        <family val="2"/>
      </rPr>
      <t xml:space="preserve"> = G24*1,21</t>
    </r>
  </si>
  <si>
    <t>Indien nodig kan er altijd in het voorbeeld op de formule geklikt worden om te kijken hoe deze is opgebouwd (in de Formulebalk)</t>
  </si>
  <si>
    <t>netto week 1</t>
  </si>
  <si>
    <t>netto week 2</t>
  </si>
  <si>
    <t>netto week 3</t>
  </si>
  <si>
    <t>Winst exl</t>
  </si>
  <si>
    <t>BTW</t>
  </si>
  <si>
    <t>Winst incl</t>
  </si>
  <si>
    <t>Winst excl.</t>
  </si>
  <si>
    <t xml:space="preserve">    </t>
  </si>
  <si>
    <t>Formules in meerdere werkbladen berekenen</t>
  </si>
  <si>
    <t>Oefening 1: Formules maken in meerdere werkbladen</t>
  </si>
  <si>
    <t>Gebruik de vulgreep om de formules naar beneden te kopiëren</t>
  </si>
  <si>
    <t>Ga naar cel C19 Jaaromzet en maak een formule van alle totaal bedragen van elk kwartaal</t>
  </si>
  <si>
    <t>klik eerst tabblad 1e kwt - dan totaal van het kwartaal, daarna + - 2e kwt + totaal, etc</t>
  </si>
  <si>
    <t>Verpakking</t>
  </si>
  <si>
    <t>4e kwartaal 2016</t>
  </si>
  <si>
    <t>Artikel</t>
  </si>
  <si>
    <t>Aantal</t>
  </si>
  <si>
    <t>Prijs per stuk</t>
  </si>
  <si>
    <t>Bedrag</t>
  </si>
  <si>
    <t>Kalenderverpakking</t>
  </si>
  <si>
    <t>T-Wikkel</t>
  </si>
  <si>
    <t>Mailpack A4</t>
  </si>
  <si>
    <t>CD-pack</t>
  </si>
  <si>
    <t>SD-pack</t>
  </si>
  <si>
    <t>Jaaromzet</t>
  </si>
  <si>
    <t>Klik als U er niet uit komt in de cel C33 om te kijken hoe de formule is opgebouwd</t>
  </si>
  <si>
    <t>Jaar omzet</t>
  </si>
  <si>
    <t>Periode:</t>
  </si>
  <si>
    <t>Saldo</t>
  </si>
  <si>
    <t>ONTVANGSTEN</t>
  </si>
  <si>
    <t>UITGAVEN</t>
  </si>
  <si>
    <t>Omschrijving</t>
  </si>
  <si>
    <t>bedrag</t>
  </si>
  <si>
    <t>Saldo vorige maand</t>
  </si>
  <si>
    <t>Absolute en relatieve verwijzingen</t>
  </si>
  <si>
    <t>Formule maken met Absolute verwijzingen</t>
  </si>
  <si>
    <t>Maak deze oefening zoals het voorbeeld - raadpleeg indien nodig de voorbeeldformules</t>
  </si>
  <si>
    <r>
      <t xml:space="preserve">Alle formules gekoppeld buiten de tabel zijn </t>
    </r>
    <r>
      <rPr>
        <b/>
        <i/>
        <sz val="11"/>
        <rFont val="Calibri"/>
        <family val="2"/>
      </rPr>
      <t>Absolute verwijzingen, deze</t>
    </r>
    <r>
      <rPr>
        <i/>
        <sz val="11"/>
        <rFont val="Calibri"/>
        <family val="2"/>
      </rPr>
      <t xml:space="preserve"> kunnen niet worden doorgevoerd met de vulgreep</t>
    </r>
  </si>
  <si>
    <t>Maak eerst de formules op E18 zonder dollartekens - formule selecteren en doorvoeren</t>
  </si>
  <si>
    <t>Nu gaat het fout - klik in de formule van de absolute cel E18 - in de formulebalk de cursor in of achter C13 zetten</t>
  </si>
  <si>
    <t>druk op F4 of fn + F4 (laptop toetsenbord) voor de $$ tekens, de cel staat nu vast tijdens het doorvoeren</t>
  </si>
  <si>
    <t xml:space="preserve">Het zelfde principe toepassen voor de verkoop in cel F18 </t>
  </si>
  <si>
    <t>Verkoop berekenen: Selecteer cel G18 - typ = activeer cel E18 +F18 - Enter</t>
  </si>
  <si>
    <t>Winst berekenen:  Aantal flessen C18 * Verkoop F18 of (G18-E18)</t>
  </si>
  <si>
    <t>Koers Dinar naar €</t>
  </si>
  <si>
    <t>Winst</t>
  </si>
  <si>
    <t>Wijnsoort uit Servië</t>
  </si>
  <si>
    <t>Inkoop Srv</t>
  </si>
  <si>
    <t>Inkoop NL</t>
  </si>
  <si>
    <t>Plus</t>
  </si>
  <si>
    <t>Verkoop</t>
  </si>
  <si>
    <t>flessen</t>
  </si>
  <si>
    <t>(Dinar)</t>
  </si>
  <si>
    <t>(EUR)</t>
  </si>
  <si>
    <t>winst 25%</t>
  </si>
  <si>
    <t>Kaapvallei</t>
  </si>
  <si>
    <t>Blouberg</t>
  </si>
  <si>
    <t>Voorspoed</t>
  </si>
  <si>
    <t>Bay view</t>
  </si>
  <si>
    <t>Boschendal</t>
  </si>
  <si>
    <t>Buitenzorg</t>
  </si>
  <si>
    <t>Winstpercentage</t>
  </si>
  <si>
    <t>Totale winst</t>
  </si>
  <si>
    <t>Doorvoeren met een koppeling naar een absolute cel moet er met $ tekens gewerkt worden</t>
  </si>
  <si>
    <t>Dit kan snel tijdens het Formule maken met F4 1x is rij en kolom 2x is kolom 3x is rij</t>
  </si>
  <si>
    <t>Functie SOM</t>
  </si>
  <si>
    <t>Functie Autosom en functie Som</t>
  </si>
  <si>
    <r>
      <t xml:space="preserve">Maak in tabel </t>
    </r>
    <r>
      <rPr>
        <b/>
        <sz val="11"/>
        <rFont val="Calibri"/>
        <family val="2"/>
      </rPr>
      <t xml:space="preserve">Camping inkomsten in rij 18 </t>
    </r>
    <r>
      <rPr>
        <sz val="11"/>
        <rFont val="Calibri"/>
        <family val="2"/>
      </rPr>
      <t xml:space="preserve">een formule met Functie </t>
    </r>
    <r>
      <rPr>
        <b/>
        <sz val="11"/>
        <rFont val="Calibri"/>
        <family val="2"/>
      </rPr>
      <t>Autosom</t>
    </r>
    <r>
      <rPr>
        <sz val="11"/>
        <rFont val="Calibri"/>
        <family val="2"/>
      </rPr>
      <t xml:space="preserve"> (rechter bovenhoek)</t>
    </r>
  </si>
  <si>
    <r>
      <t xml:space="preserve">Klik in cel C18 en op </t>
    </r>
    <r>
      <rPr>
        <b/>
        <sz val="11"/>
        <rFont val="Calibri"/>
        <family val="2"/>
      </rPr>
      <t>Autosom</t>
    </r>
    <r>
      <rPr>
        <sz val="11"/>
        <rFont val="Calibri"/>
        <family val="2"/>
      </rPr>
      <t xml:space="preserve"> - voer met de vulgreep de rest van de dagen door op rij 18</t>
    </r>
  </si>
  <si>
    <r>
      <t xml:space="preserve">Maak in K21 van de </t>
    </r>
    <r>
      <rPr>
        <b/>
        <sz val="11"/>
        <rFont val="Calibri"/>
        <family val="2"/>
      </rPr>
      <t>camping inkomsten</t>
    </r>
    <r>
      <rPr>
        <sz val="11"/>
        <rFont val="Calibri"/>
        <family val="2"/>
      </rPr>
      <t xml:space="preserve"> een formule van het totaal (hele tabel C13:I17) met de </t>
    </r>
    <r>
      <rPr>
        <b/>
        <sz val="11"/>
        <rFont val="Calibri"/>
        <family val="2"/>
      </rPr>
      <t xml:space="preserve">Functie Som </t>
    </r>
  </si>
  <si>
    <r>
      <t xml:space="preserve">Typ in het gele vak = en open de functie </t>
    </r>
    <r>
      <rPr>
        <b/>
        <sz val="11"/>
        <color indexed="8"/>
        <rFont val="Calibri"/>
        <family val="2"/>
      </rPr>
      <t>SOM</t>
    </r>
    <r>
      <rPr>
        <sz val="11"/>
        <color indexed="8"/>
        <rFont val="Calibri"/>
        <family val="2"/>
      </rPr>
      <t xml:space="preserve"> in het adresvenster</t>
    </r>
  </si>
  <si>
    <r>
      <t xml:space="preserve">Selecteer de hele tabel C13:I17 - </t>
    </r>
    <r>
      <rPr>
        <b/>
        <sz val="11"/>
        <rFont val="Calibri"/>
        <family val="2"/>
      </rPr>
      <t>Enter</t>
    </r>
  </si>
  <si>
    <r>
      <t xml:space="preserve">Hetzelfde voor </t>
    </r>
    <r>
      <rPr>
        <b/>
        <sz val="11"/>
        <rFont val="Calibri"/>
        <family val="2"/>
      </rPr>
      <t>externe kosten</t>
    </r>
    <r>
      <rPr>
        <sz val="11"/>
        <rFont val="Calibri"/>
        <family val="2"/>
      </rPr>
      <t xml:space="preserve"> gebruik voor elk afdeling een apart venster in de functie som (zie voorbeeld)</t>
    </r>
  </si>
  <si>
    <r>
      <t xml:space="preserve">Bereken eventueel met de </t>
    </r>
    <r>
      <rPr>
        <b/>
        <sz val="11"/>
        <rFont val="Calibri"/>
        <family val="2"/>
      </rPr>
      <t>autosom</t>
    </r>
    <r>
      <rPr>
        <sz val="11"/>
        <rFont val="Calibri"/>
        <family val="2"/>
      </rPr>
      <t xml:space="preserve"> de afdelingen apart klik in cel D27 - </t>
    </r>
    <r>
      <rPr>
        <b/>
        <sz val="11"/>
        <rFont val="Calibri"/>
        <family val="2"/>
      </rPr>
      <t>Autosom</t>
    </r>
    <r>
      <rPr>
        <sz val="11"/>
        <rFont val="Calibri"/>
        <family val="2"/>
      </rPr>
      <t xml:space="preserve"> - selecteer afdeling 1 - Enter</t>
    </r>
  </si>
  <si>
    <t>Camping inkomsten</t>
  </si>
  <si>
    <t>maandag</t>
  </si>
  <si>
    <t>dinsdag</t>
  </si>
  <si>
    <t>woensdag</t>
  </si>
  <si>
    <t>donderdag</t>
  </si>
  <si>
    <t>vrijdag</t>
  </si>
  <si>
    <t>zaterdag</t>
  </si>
  <si>
    <t>zondag</t>
  </si>
  <si>
    <t>Afdeling 1</t>
  </si>
  <si>
    <t>Afdeling 2</t>
  </si>
  <si>
    <t>Afdeling 3</t>
  </si>
  <si>
    <t>Tenten</t>
  </si>
  <si>
    <t>Hutten</t>
  </si>
  <si>
    <t>Drank</t>
  </si>
  <si>
    <t>Food</t>
  </si>
  <si>
    <t>Huur</t>
  </si>
  <si>
    <t>Zwemmen</t>
  </si>
  <si>
    <t>Totalen</t>
  </si>
  <si>
    <t>Camping</t>
  </si>
  <si>
    <t>Extern</t>
  </si>
  <si>
    <t xml:space="preserve">             Totaal</t>
  </si>
  <si>
    <t>Omzet Extern</t>
  </si>
  <si>
    <t>Statistische Functies</t>
  </si>
  <si>
    <t>Oefening 1: Statistische functies: Minimum, maximum en gemiddelde gebruiken</t>
  </si>
  <si>
    <t xml:space="preserve">Maak in de grijze vakken met Statistische functie een aantal berekening in de tabel Camping inkomsten </t>
  </si>
  <si>
    <r>
      <t xml:space="preserve">Typ in de grijze vakken vanaf C18 = en open de Statisitische functies b.v </t>
    </r>
    <r>
      <rPr>
        <b/>
        <sz val="12"/>
        <color indexed="8"/>
        <rFont val="Calibri"/>
        <family val="2"/>
      </rPr>
      <t xml:space="preserve">MIN - MAX - SOM etc. </t>
    </r>
    <r>
      <rPr>
        <sz val="12"/>
        <color indexed="8"/>
        <rFont val="Calibri"/>
        <family val="2"/>
      </rPr>
      <t>in het adresvenster</t>
    </r>
  </si>
  <si>
    <r>
      <t xml:space="preserve">Selecteer de hele tabel van de Camping inkomsten  - </t>
    </r>
    <r>
      <rPr>
        <b/>
        <sz val="12"/>
        <rFont val="Calibri"/>
        <family val="2"/>
      </rPr>
      <t>Enter</t>
    </r>
  </si>
  <si>
    <t>Zet de dagen verticaal 45 gr. zoals in het v.b sleep rij 9 ongeveer 50 pixels hoog</t>
  </si>
  <si>
    <r>
      <rPr>
        <b/>
        <sz val="12"/>
        <rFont val="Calibri"/>
        <family val="2"/>
      </rPr>
      <t>Celeigenschappen</t>
    </r>
    <r>
      <rPr>
        <sz val="12"/>
        <rFont val="Calibri"/>
        <family val="2"/>
      </rPr>
      <t xml:space="preserve"> - tabblad - </t>
    </r>
    <r>
      <rPr>
        <i/>
        <sz val="12"/>
        <rFont val="Calibri"/>
        <family val="2"/>
      </rPr>
      <t>Uitlijnen</t>
    </r>
    <r>
      <rPr>
        <sz val="12"/>
        <rFont val="Calibri"/>
        <family val="2"/>
      </rPr>
      <t xml:space="preserve"> schuif de tekstrichting naar 45 graden of met deze knop: </t>
    </r>
  </si>
  <si>
    <t>Dagtotaal</t>
  </si>
  <si>
    <t>Laagste bedrag tabel</t>
  </si>
  <si>
    <t>Hoogste bedrag tabel</t>
  </si>
  <si>
    <t>Gemiddelde bedrag tabel</t>
  </si>
  <si>
    <t>Totale weekopbrengst</t>
  </si>
  <si>
    <t>samen</t>
  </si>
  <si>
    <t xml:space="preserve">Laagste bedrag </t>
  </si>
  <si>
    <t xml:space="preserve">Hoogste bedrag </t>
  </si>
  <si>
    <t>Gemiddelde bedrag</t>
  </si>
  <si>
    <t>ALS Functie (Waar of Onwaar)</t>
  </si>
  <si>
    <t>Oefening 1 Logische functie Ja - Nee of Goed - Fout</t>
  </si>
  <si>
    <r>
      <rPr>
        <b/>
        <sz val="12"/>
        <rFont val="Calibri"/>
        <family val="2"/>
      </rPr>
      <t>Totaal aantal uren</t>
    </r>
    <r>
      <rPr>
        <sz val="12"/>
        <rFont val="Calibri"/>
        <family val="2"/>
      </rPr>
      <t xml:space="preserve"> bereken: met Autosom in het grijze vak - Enter, daarna met vulgreep doorvoeren</t>
    </r>
  </si>
  <si>
    <r>
      <rPr>
        <b/>
        <sz val="12"/>
        <rFont val="Calibri"/>
        <family val="2"/>
      </rPr>
      <t>Geef de korting aan</t>
    </r>
    <r>
      <rPr>
        <sz val="12"/>
        <rFont val="Calibri"/>
        <family val="2"/>
      </rPr>
      <t xml:space="preserve">; wie er recht heeft op korting indien meer dan 100 vliegurenmet functie </t>
    </r>
    <r>
      <rPr>
        <b/>
        <sz val="12"/>
        <rFont val="Calibri"/>
        <family val="2"/>
      </rPr>
      <t>ALS</t>
    </r>
  </si>
  <si>
    <r>
      <t xml:space="preserve">Typ in het 2e veld </t>
    </r>
    <r>
      <rPr>
        <b/>
        <sz val="12"/>
        <rFont val="Calibri"/>
        <family val="2"/>
      </rPr>
      <t>Ja</t>
    </r>
    <r>
      <rPr>
        <sz val="12"/>
        <rFont val="Calibri"/>
        <family val="2"/>
      </rPr>
      <t xml:space="preserve"> en in het 3e veld </t>
    </r>
    <r>
      <rPr>
        <b/>
        <sz val="12"/>
        <rFont val="Calibri"/>
        <family val="2"/>
      </rPr>
      <t>Nee</t>
    </r>
    <r>
      <rPr>
        <sz val="12"/>
        <rFont val="Calibri"/>
        <family val="2"/>
      </rPr>
      <t xml:space="preserve"> - </t>
    </r>
    <r>
      <rPr>
        <b/>
        <sz val="12"/>
        <rFont val="Calibri"/>
        <family val="2"/>
      </rPr>
      <t>Enter -</t>
    </r>
    <r>
      <rPr>
        <sz val="12"/>
        <rFont val="Calibri"/>
        <family val="2"/>
      </rPr>
      <t xml:space="preserve"> sleep met de vulgreep de functie door </t>
    </r>
  </si>
  <si>
    <t>Oefening 2 kleuren verduidelijkheid in argumenten</t>
  </si>
  <si>
    <t>De piloten die recht op korting hebben krijgen nu een groene achtergrond en anders rood</t>
  </si>
  <si>
    <t xml:space="preserve">Laat de kleuren automatisch aanpassen d.m.v. Voorwaardelijke opmaak </t>
  </si>
  <si>
    <r>
      <rPr>
        <sz val="12"/>
        <rFont val="Calibri"/>
        <family val="2"/>
      </rPr>
      <t>Open de tab</t>
    </r>
    <r>
      <rPr>
        <b/>
        <sz val="12"/>
        <rFont val="Calibri"/>
        <family val="2"/>
      </rPr>
      <t xml:space="preserve"> - Start</t>
    </r>
    <r>
      <rPr>
        <sz val="12"/>
        <rFont val="Calibri"/>
        <family val="2"/>
      </rPr>
      <t xml:space="preserve"> in de Menubalk - </t>
    </r>
    <r>
      <rPr>
        <b/>
        <sz val="12"/>
        <rFont val="Calibri"/>
        <family val="2"/>
      </rPr>
      <t>Voorwaardelijk opmaak</t>
    </r>
  </si>
  <si>
    <r>
      <t xml:space="preserve">Kies </t>
    </r>
    <r>
      <rPr>
        <b/>
        <sz val="12"/>
        <rFont val="Calibri"/>
        <family val="2"/>
      </rPr>
      <t>Markeringsregels voor cellen</t>
    </r>
    <r>
      <rPr>
        <sz val="12"/>
        <rFont val="Calibri"/>
        <family val="2"/>
      </rPr>
      <t xml:space="preserve"> - oversteken </t>
    </r>
  </si>
  <si>
    <r>
      <t xml:space="preserve">Klik </t>
    </r>
    <r>
      <rPr>
        <b/>
        <sz val="12"/>
        <rFont val="Calibri"/>
        <family val="2"/>
      </rPr>
      <t xml:space="preserve">Gelijk aan…  </t>
    </r>
    <r>
      <rPr>
        <sz val="12"/>
        <rFont val="Calibri"/>
        <family val="2"/>
      </rPr>
      <t>(dit is voorwaarde 1)</t>
    </r>
  </si>
  <si>
    <r>
      <rPr>
        <sz val="12"/>
        <rFont val="Calibri"/>
        <family val="2"/>
      </rPr>
      <t>Open de tab</t>
    </r>
    <r>
      <rPr>
        <b/>
        <sz val="12"/>
        <rFont val="Calibri"/>
        <family val="2"/>
      </rPr>
      <t xml:space="preserve"> - Start in de </t>
    </r>
    <r>
      <rPr>
        <sz val="12"/>
        <rFont val="Calibri"/>
        <family val="2"/>
      </rPr>
      <t xml:space="preserve">Menubalk - </t>
    </r>
    <r>
      <rPr>
        <b/>
        <sz val="12"/>
        <rFont val="Calibri"/>
        <family val="2"/>
      </rPr>
      <t>Voorwaardelijk opmaak</t>
    </r>
  </si>
  <si>
    <r>
      <t xml:space="preserve">Klik </t>
    </r>
    <r>
      <rPr>
        <b/>
        <sz val="12"/>
        <rFont val="Calibri"/>
        <family val="2"/>
      </rPr>
      <t>Gelijk aan…</t>
    </r>
    <r>
      <rPr>
        <sz val="12"/>
        <rFont val="Calibri"/>
        <family val="2"/>
      </rPr>
      <t>(dit is voorwaarde 2)</t>
    </r>
  </si>
  <si>
    <t>Korting na 100 vlieguren</t>
  </si>
  <si>
    <t>Totaal aantal</t>
  </si>
  <si>
    <t xml:space="preserve">korting </t>
  </si>
  <si>
    <t>M. de Jong</t>
  </si>
  <si>
    <t>G. de Lange</t>
  </si>
  <si>
    <t>A. van Schie</t>
  </si>
  <si>
    <t>F. Boers</t>
  </si>
  <si>
    <t>C. Vermeulen</t>
  </si>
  <si>
    <t>M. Klaver</t>
  </si>
  <si>
    <t>I. van Zuylen</t>
  </si>
  <si>
    <t>Functies controleren of verbeteren</t>
  </si>
  <si>
    <t>Klik in de cel waar functie staat en open de functie met         knopje voor de formulebalk</t>
  </si>
  <si>
    <t xml:space="preserve">De voorwaardelijke instellingen kunnen worden bekeken en gecorrigeerd onder: </t>
  </si>
  <si>
    <t>Voorwaardelijke opmaak - Regels beheren - in dit werkblad</t>
  </si>
  <si>
    <t>Financiële Functies</t>
  </si>
  <si>
    <t>Financiële functie gebruiken</t>
  </si>
  <si>
    <r>
      <rPr>
        <i/>
        <sz val="12"/>
        <rFont val="Calibri"/>
        <family val="2"/>
      </rPr>
      <t>Bereken de maandelijkse betaling van het busje en televisie</t>
    </r>
    <r>
      <rPr>
        <sz val="12"/>
        <rFont val="Calibri"/>
        <family val="2"/>
      </rPr>
      <t xml:space="preserve"> - </t>
    </r>
    <r>
      <rPr>
        <b/>
        <sz val="12"/>
        <rFont val="Calibri"/>
        <family val="2"/>
      </rPr>
      <t>Typ</t>
    </r>
    <r>
      <rPr>
        <sz val="12"/>
        <rFont val="Calibri"/>
        <family val="2"/>
      </rPr>
      <t xml:space="preserve"> =  in </t>
    </r>
    <r>
      <rPr>
        <b/>
        <sz val="12"/>
        <rFont val="Calibri"/>
        <family val="2"/>
      </rPr>
      <t>D24</t>
    </r>
    <r>
      <rPr>
        <sz val="12"/>
        <rFont val="Calibri"/>
        <family val="2"/>
      </rPr>
      <t xml:space="preserve"> en </t>
    </r>
    <r>
      <rPr>
        <b/>
        <sz val="12"/>
        <rFont val="Calibri"/>
        <family val="2"/>
      </rPr>
      <t>open</t>
    </r>
    <r>
      <rPr>
        <sz val="12"/>
        <rFont val="Calibri"/>
        <family val="2"/>
      </rPr>
      <t xml:space="preserve"> de financiële functie</t>
    </r>
    <r>
      <rPr>
        <b/>
        <sz val="12"/>
        <rFont val="Calibri"/>
        <family val="2"/>
      </rPr>
      <t xml:space="preserve"> BET</t>
    </r>
  </si>
  <si>
    <r>
      <rPr>
        <b/>
        <sz val="12"/>
        <rFont val="Calibri"/>
        <family val="2"/>
      </rPr>
      <t>Vul</t>
    </r>
    <r>
      <rPr>
        <sz val="12"/>
        <rFont val="Calibri"/>
        <family val="2"/>
      </rPr>
      <t xml:space="preserve"> in 1e veld van de Functie-wizard het </t>
    </r>
    <r>
      <rPr>
        <b/>
        <sz val="12"/>
        <rFont val="Calibri"/>
        <family val="2"/>
      </rPr>
      <t>rente</t>
    </r>
    <r>
      <rPr>
        <sz val="12"/>
        <rFont val="Calibri"/>
        <family val="2"/>
      </rPr>
      <t xml:space="preserve"> percentage</t>
    </r>
    <r>
      <rPr>
        <b/>
        <sz val="12"/>
        <rFont val="Calibri"/>
        <family val="2"/>
      </rPr>
      <t xml:space="preserve"> /12</t>
    </r>
    <r>
      <rPr>
        <sz val="12"/>
        <rFont val="Calibri"/>
        <family val="2"/>
      </rPr>
      <t xml:space="preserve"> (betaling is per maand dus ook de rente)</t>
    </r>
  </si>
  <si>
    <r>
      <t xml:space="preserve">Vul in het 2e veld </t>
    </r>
    <r>
      <rPr>
        <b/>
        <sz val="12"/>
        <rFont val="Calibri"/>
        <family val="2"/>
      </rPr>
      <t>aantal</t>
    </r>
    <r>
      <rPr>
        <sz val="12"/>
        <rFont val="Calibri"/>
        <family val="2"/>
      </rPr>
      <t xml:space="preserve"> termijnen in - cel </t>
    </r>
    <r>
      <rPr>
        <b/>
        <sz val="12"/>
        <rFont val="Calibri"/>
        <family val="2"/>
      </rPr>
      <t>D22</t>
    </r>
  </si>
  <si>
    <r>
      <t xml:space="preserve">In het 3e veld de hoogte van het </t>
    </r>
    <r>
      <rPr>
        <i/>
        <sz val="12"/>
        <rFont val="Calibri"/>
        <family val="2"/>
      </rPr>
      <t>Geleend bedrag</t>
    </r>
    <r>
      <rPr>
        <sz val="12"/>
        <rFont val="Calibri"/>
        <family val="2"/>
      </rPr>
      <t xml:space="preserve"> - cel </t>
    </r>
    <r>
      <rPr>
        <b/>
        <sz val="12"/>
        <rFont val="Calibri"/>
        <family val="2"/>
      </rPr>
      <t>D18</t>
    </r>
  </si>
  <si>
    <t>In het 4e veld een 0 eind afbetaling gaat naar 0  dit is de laatste betaling</t>
  </si>
  <si>
    <t>Aflossing auto</t>
  </si>
  <si>
    <t>Aflossing televisie</t>
  </si>
  <si>
    <t>Geleend bedrag</t>
  </si>
  <si>
    <t>Rente percentage</t>
  </si>
  <si>
    <t>Termijn</t>
  </si>
  <si>
    <t>Per Maand</t>
  </si>
  <si>
    <t>Betaling</t>
  </si>
  <si>
    <t>Het rentepercentage altijd delen door 12 (per jaar) omdat je per maand aflost</t>
  </si>
  <si>
    <t>Klik in de gele cellen waar functies staan en open de functie met         voor de formulebalk</t>
  </si>
  <si>
    <t>Grafieken</t>
  </si>
  <si>
    <t>Oefening 1: Grafieken maken en opmaken</t>
  </si>
  <si>
    <t>Maak in onderstaand vak 2 verschillende grafieken (zie voorbeeld)</t>
  </si>
  <si>
    <r>
      <rPr>
        <b/>
        <sz val="12"/>
        <rFont val="Calibri"/>
        <family val="2"/>
      </rPr>
      <t>Selecteer</t>
    </r>
    <r>
      <rPr>
        <sz val="12"/>
        <rFont val="Calibri"/>
        <family val="2"/>
      </rPr>
      <t xml:space="preserve"> de gegevens van Kwartaal Kasgegevens samen met de titelrij - </t>
    </r>
    <r>
      <rPr>
        <b/>
        <sz val="12"/>
        <rFont val="Calibri"/>
        <family val="2"/>
      </rPr>
      <t>Invoegen</t>
    </r>
    <r>
      <rPr>
        <sz val="12"/>
        <rFont val="Calibri"/>
        <family val="2"/>
      </rPr>
      <t xml:space="preserve"> - Grafiek - </t>
    </r>
    <r>
      <rPr>
        <b/>
        <sz val="12"/>
        <rFont val="Calibri"/>
        <family val="2"/>
      </rPr>
      <t>Circel</t>
    </r>
    <r>
      <rPr>
        <sz val="12"/>
        <rFont val="Calibri"/>
        <family val="2"/>
      </rPr>
      <t xml:space="preserve"> 3D</t>
    </r>
  </si>
  <si>
    <t>Verklein de grafiek via de ankerpunten in de hoeken - Sleep de grafiek op maat en op de juiste plaats</t>
  </si>
  <si>
    <r>
      <rPr>
        <b/>
        <sz val="12"/>
        <rFont val="Calibri"/>
        <family val="2"/>
      </rPr>
      <t>klik</t>
    </r>
    <r>
      <rPr>
        <sz val="12"/>
        <rFont val="Calibri"/>
        <family val="2"/>
      </rPr>
      <t xml:space="preserve"> in het </t>
    </r>
    <r>
      <rPr>
        <b/>
        <sz val="12"/>
        <rFont val="Calibri"/>
        <family val="2"/>
      </rPr>
      <t>taartpuntje</t>
    </r>
    <r>
      <rPr>
        <sz val="12"/>
        <rFont val="Calibri"/>
        <family val="2"/>
      </rPr>
      <t xml:space="preserve"> - </t>
    </r>
    <r>
      <rPr>
        <b/>
        <sz val="12"/>
        <rFont val="Calibri"/>
        <family val="2"/>
      </rPr>
      <t>Ontwerpen</t>
    </r>
    <r>
      <rPr>
        <sz val="12"/>
        <rFont val="Calibri"/>
        <family val="2"/>
      </rPr>
      <t xml:space="preserve"> - kies een grijze grafiekstijl</t>
    </r>
  </si>
  <si>
    <r>
      <t xml:space="preserve">klik met de rechtermuisknop in het taartpuntje - </t>
    </r>
    <r>
      <rPr>
        <b/>
        <sz val="12"/>
        <rFont val="Calibri"/>
        <family val="2"/>
      </rPr>
      <t>Gegevenslabels opmaken - kies waarden geen %</t>
    </r>
  </si>
  <si>
    <t>Kwartaal Kasgegevens</t>
  </si>
  <si>
    <t>kwartaal</t>
  </si>
  <si>
    <t>Inkomsten</t>
  </si>
  <si>
    <t>Taartpunt grafiek</t>
  </si>
  <si>
    <t>1e</t>
  </si>
  <si>
    <t>Maand Kasgegevens</t>
  </si>
  <si>
    <t>maand</t>
  </si>
  <si>
    <t>Kolom of staaf grafiek</t>
  </si>
  <si>
    <t>maart</t>
  </si>
  <si>
    <t>Maak hier de Grafieken zoals het voorbeeld</t>
  </si>
  <si>
    <t>Voorbeeld grafieken</t>
  </si>
  <si>
    <t>Grafiek 1 staaf</t>
  </si>
  <si>
    <t>Grafiek 2 Taartpunt</t>
  </si>
  <si>
    <t>Lettertype van Lagenda Calibri tekengrootte 9</t>
  </si>
  <si>
    <t>Valideren</t>
  </si>
  <si>
    <t>Oefening 1: Valideren op 3 manieren</t>
  </si>
  <si>
    <t>Voorbeelden</t>
  </si>
  <si>
    <t>Getallen</t>
  </si>
  <si>
    <t>Lijst intern</t>
  </si>
  <si>
    <t>Eigen lijst</t>
  </si>
  <si>
    <t>Hier mogen alleen getallen t/m 10</t>
  </si>
  <si>
    <t>Waarden uit een lijst in hetzelfde werkblad</t>
  </si>
  <si>
    <t>Gegevens zelf in de bron typen met ; als scheidingteken</t>
  </si>
  <si>
    <t>Macaronie</t>
  </si>
  <si>
    <t xml:space="preserve">Opdracht: Het valideren wordt hier in drie methodes ingesteld </t>
  </si>
  <si>
    <t>Spaghetti</t>
  </si>
  <si>
    <r>
      <t xml:space="preserve">(zie voorbeeld A6, C6 en E6 in </t>
    </r>
    <r>
      <rPr>
        <b/>
        <sz val="12"/>
        <rFont val="Calibri"/>
        <family val="2"/>
        <scheme val="minor"/>
      </rPr>
      <t>Gegevens</t>
    </r>
    <r>
      <rPr>
        <sz val="12"/>
        <rFont val="Calibri"/>
        <family val="2"/>
        <scheme val="minor"/>
      </rPr>
      <t xml:space="preserve"> - </t>
    </r>
    <r>
      <rPr>
        <b/>
        <sz val="12"/>
        <rFont val="Calibri"/>
        <family val="2"/>
        <scheme val="minor"/>
      </rPr>
      <t>Gegevensvalidatie)</t>
    </r>
  </si>
  <si>
    <t>Boerenkool met worst</t>
  </si>
  <si>
    <t>Soep</t>
  </si>
  <si>
    <t>Getallen valideren</t>
  </si>
  <si>
    <t>Macaroni</t>
  </si>
  <si>
    <t>Klik in cel A29 waar de gegevens moeten worden uitgeklapt via een pulldown menu</t>
  </si>
  <si>
    <t>Chinees</t>
  </si>
  <si>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Tabblad </t>
    </r>
    <r>
      <rPr>
        <i/>
        <sz val="12"/>
        <rFont val="Calibri"/>
        <family val="2"/>
        <scheme val="minor"/>
      </rPr>
      <t>Instellingen</t>
    </r>
    <r>
      <rPr>
        <sz val="12"/>
        <rFont val="Calibri"/>
        <family val="2"/>
        <scheme val="minor"/>
      </rPr>
      <t xml:space="preserve"> - Geheel getal in 1e </t>
    </r>
    <r>
      <rPr>
        <b/>
        <i/>
        <sz val="12"/>
        <rFont val="Calibri"/>
        <family val="2"/>
        <scheme val="minor"/>
      </rPr>
      <t>Toestaan</t>
    </r>
    <r>
      <rPr>
        <sz val="12"/>
        <rFont val="Calibri"/>
        <family val="2"/>
        <scheme val="minor"/>
      </rPr>
      <t xml:space="preserve"> venster kiezen</t>
    </r>
  </si>
  <si>
    <t>Pizza</t>
  </si>
  <si>
    <r>
      <rPr>
        <i/>
        <sz val="12"/>
        <rFont val="Calibri"/>
        <family val="2"/>
        <scheme val="minor"/>
      </rPr>
      <t>Waarden instellen:</t>
    </r>
    <r>
      <rPr>
        <sz val="12"/>
        <rFont val="Calibri"/>
        <family val="2"/>
        <scheme val="minor"/>
      </rPr>
      <t xml:space="preserve"> Gegeven: tussen 1 (minimum) en 10 (maximum) - OK</t>
    </r>
  </si>
  <si>
    <t>Patat</t>
  </si>
  <si>
    <r>
      <rPr>
        <i/>
        <sz val="12"/>
        <rFont val="Calibri"/>
        <family val="2"/>
        <scheme val="minor"/>
      </rPr>
      <t>Tabblad Invoerbericht</t>
    </r>
    <r>
      <rPr>
        <sz val="12"/>
        <rFont val="Calibri"/>
        <family val="2"/>
        <scheme val="minor"/>
      </rPr>
      <t xml:space="preserve"> invullen - </t>
    </r>
    <r>
      <rPr>
        <i/>
        <sz val="12"/>
        <rFont val="Calibri"/>
        <family val="2"/>
        <scheme val="minor"/>
      </rPr>
      <t>Titel:</t>
    </r>
    <r>
      <rPr>
        <sz val="12"/>
        <rFont val="Calibri"/>
        <family val="2"/>
        <scheme val="minor"/>
      </rPr>
      <t xml:space="preserve"> Beoordeling,  </t>
    </r>
    <r>
      <rPr>
        <i/>
        <sz val="12"/>
        <rFont val="Calibri"/>
        <family val="2"/>
        <scheme val="minor"/>
      </rPr>
      <t>Invoerbericht:</t>
    </r>
    <r>
      <rPr>
        <sz val="12"/>
        <rFont val="Calibri"/>
        <family val="2"/>
        <scheme val="minor"/>
      </rPr>
      <t xml:space="preserve"> Alleen hele getallen invoeren AUB</t>
    </r>
  </si>
  <si>
    <t>BQ</t>
  </si>
  <si>
    <r>
      <rPr>
        <i/>
        <sz val="12"/>
        <rFont val="Calibri"/>
        <family val="2"/>
        <scheme val="minor"/>
      </rPr>
      <t>Tabblad Foutmelding</t>
    </r>
    <r>
      <rPr>
        <sz val="12"/>
        <rFont val="Calibri"/>
        <family val="2"/>
        <scheme val="minor"/>
      </rPr>
      <t xml:space="preserve"> - </t>
    </r>
    <r>
      <rPr>
        <i/>
        <sz val="12"/>
        <rFont val="Calibri"/>
        <family val="2"/>
        <scheme val="minor"/>
      </rPr>
      <t xml:space="preserve">Titel: </t>
    </r>
    <r>
      <rPr>
        <sz val="12"/>
        <rFont val="Calibri"/>
        <family val="2"/>
        <scheme val="minor"/>
      </rPr>
      <t xml:space="preserve">Beoordeel - </t>
    </r>
    <r>
      <rPr>
        <i/>
        <sz val="12"/>
        <rFont val="Calibri"/>
        <family val="2"/>
        <scheme val="minor"/>
      </rPr>
      <t>Foutbericht:</t>
    </r>
    <r>
      <rPr>
        <sz val="12"/>
        <rFont val="Calibri"/>
        <family val="2"/>
        <scheme val="minor"/>
      </rPr>
      <t xml:space="preserve"> - Alleen getallen onder de 10 gebruiken</t>
    </r>
  </si>
  <si>
    <t>Gourmet</t>
  </si>
  <si>
    <r>
      <t xml:space="preserve">Let Op: Als je de waarden die geldig zijn wijzigt, dan moet je evt. </t>
    </r>
    <r>
      <rPr>
        <i/>
        <sz val="12"/>
        <rFont val="Calibri"/>
        <family val="2"/>
        <scheme val="minor"/>
      </rPr>
      <t>Invoerbericht</t>
    </r>
    <r>
      <rPr>
        <sz val="12"/>
        <rFont val="Calibri"/>
        <family val="2"/>
        <scheme val="minor"/>
      </rPr>
      <t xml:space="preserve"> en </t>
    </r>
    <r>
      <rPr>
        <i/>
        <sz val="12"/>
        <rFont val="Calibri"/>
        <family val="2"/>
        <scheme val="minor"/>
      </rPr>
      <t>Foutbericht</t>
    </r>
    <r>
      <rPr>
        <sz val="12"/>
        <rFont val="Calibri"/>
        <family val="2"/>
        <scheme val="minor"/>
      </rPr>
      <t xml:space="preserve"> ook wijzigen</t>
    </r>
  </si>
  <si>
    <t>Bestaande lijst valideren</t>
  </si>
  <si>
    <r>
      <rPr>
        <b/>
        <sz val="12"/>
        <rFont val="Calibri"/>
        <family val="2"/>
        <scheme val="minor"/>
      </rPr>
      <t>Gegevens</t>
    </r>
    <r>
      <rPr>
        <i/>
        <sz val="12"/>
        <rFont val="Calibri"/>
        <family val="2"/>
        <scheme val="minor"/>
      </rPr>
      <t xml:space="preserve"> - </t>
    </r>
    <r>
      <rPr>
        <b/>
        <sz val="12"/>
        <rFont val="Calibri"/>
        <family val="2"/>
        <scheme val="minor"/>
      </rPr>
      <t>Gegevensvalidatie</t>
    </r>
    <r>
      <rPr>
        <i/>
        <sz val="12"/>
        <rFont val="Calibri"/>
        <family val="2"/>
        <scheme val="minor"/>
      </rPr>
      <t xml:space="preserve"> - </t>
    </r>
    <r>
      <rPr>
        <sz val="12"/>
        <rFont val="Calibri"/>
        <family val="2"/>
        <scheme val="minor"/>
      </rPr>
      <t>Tabblad</t>
    </r>
    <r>
      <rPr>
        <i/>
        <sz val="12"/>
        <rFont val="Calibri"/>
        <family val="2"/>
        <scheme val="minor"/>
      </rPr>
      <t xml:space="preserve"> Instellingen</t>
    </r>
    <r>
      <rPr>
        <sz val="12"/>
        <rFont val="Calibri"/>
        <family val="2"/>
        <scheme val="minor"/>
      </rPr>
      <t xml:space="preserve"> - Lijst kiezen in 1e </t>
    </r>
    <r>
      <rPr>
        <b/>
        <sz val="12"/>
        <rFont val="Calibri"/>
        <family val="2"/>
        <scheme val="minor"/>
      </rPr>
      <t>Toestaan</t>
    </r>
    <r>
      <rPr>
        <sz val="12"/>
        <rFont val="Calibri"/>
        <family val="2"/>
        <scheme val="minor"/>
      </rPr>
      <t xml:space="preserve"> venster</t>
    </r>
  </si>
  <si>
    <t>Daarna gewenste bestaande bron selecteren bv I8 t/m I16</t>
  </si>
  <si>
    <t>Eigen lijst valideren</t>
  </si>
  <si>
    <t>Typ alle gewenste onderdelen in het venster gescheiden door een ; (zie voorbeeld)</t>
  </si>
  <si>
    <t>Beoordeling</t>
  </si>
  <si>
    <t>Kies uw menu</t>
  </si>
  <si>
    <t>Welke afdeling</t>
  </si>
  <si>
    <t>Subtotalen berekenen met FUNCTIE GETALLEN</t>
  </si>
  <si>
    <t>Oefening 1: Subtotalen berekenen via voorbeeldtabel met de functie SUBTOTALEN</t>
  </si>
  <si>
    <t>Maak vanuit de gegevens tabel verschillende berekeningen via de functie Subtotalen</t>
  </si>
  <si>
    <t>1. klik in cel B12 van het voorbeeld om het juiste Functie-getal van het Subtotaal te gebruiken voor de juiste berekening</t>
  </si>
  <si>
    <t xml:space="preserve">Maak een som berekening met de  functie SUBTOTAAL in cel F12 met Functie-getal 9 voor SOM </t>
  </si>
  <si>
    <t>2. typ = in cel F12 - functie Subtotalen activeren - typ 9 in 1e veld - Selecteer de gegevenstabel (B21;B30) in het 2e veld - OK</t>
  </si>
  <si>
    <t>3. Herhaal dit voor AANTAL, MAX, MIN en GEMIDDELDE in de cellen F13 t/m 16 eventueel ook voor Gewicht tabel</t>
  </si>
  <si>
    <t>Man/vrouw</t>
  </si>
  <si>
    <t>Gewicht</t>
  </si>
  <si>
    <t>Subtotaal (som)</t>
  </si>
  <si>
    <t>Subtotaal (aantal)</t>
  </si>
  <si>
    <t>Subtotaal (max)</t>
  </si>
  <si>
    <t>Subtotaal (min)</t>
  </si>
  <si>
    <t>Subtotaal (Gem.)</t>
  </si>
  <si>
    <t>Overzicht van diverse FUNCTIE_GETALLEN</t>
  </si>
  <si>
    <t>gegevenstabel</t>
  </si>
  <si>
    <t>Man / Vrouw</t>
  </si>
  <si>
    <t xml:space="preserve">Man </t>
  </si>
  <si>
    <t>Man</t>
  </si>
  <si>
    <t>Vrouw</t>
  </si>
  <si>
    <t>Beveiligen en verbergen</t>
  </si>
  <si>
    <t>Cellen Blokkeren, formules verbergen en Werkblad Beveiligen</t>
  </si>
  <si>
    <r>
      <t xml:space="preserve">Alle cellen </t>
    </r>
    <r>
      <rPr>
        <b/>
        <i/>
        <sz val="12"/>
        <rFont val="Calibri"/>
        <family val="2"/>
      </rPr>
      <t>Blokkeren</t>
    </r>
    <r>
      <rPr>
        <i/>
        <sz val="12"/>
        <rFont val="Calibri"/>
        <family val="2"/>
      </rPr>
      <t xml:space="preserve"> behalve een aantal in C kolom formules </t>
    </r>
    <r>
      <rPr>
        <b/>
        <i/>
        <sz val="12"/>
        <rFont val="Calibri"/>
        <family val="2"/>
      </rPr>
      <t>Verbergen</t>
    </r>
    <r>
      <rPr>
        <i/>
        <sz val="12"/>
        <rFont val="Calibri"/>
        <family val="2"/>
      </rPr>
      <t xml:space="preserve"> en blad </t>
    </r>
    <r>
      <rPr>
        <b/>
        <i/>
        <sz val="12"/>
        <rFont val="Calibri"/>
        <family val="2"/>
      </rPr>
      <t>Beveiligen</t>
    </r>
    <r>
      <rPr>
        <i/>
        <sz val="12"/>
        <rFont val="Calibri"/>
        <family val="2"/>
      </rPr>
      <t xml:space="preserve"> (Controleren - Blad beveiligen)</t>
    </r>
  </si>
  <si>
    <r>
      <rPr>
        <b/>
        <u/>
        <sz val="12"/>
        <rFont val="Calibri"/>
        <family val="2"/>
      </rPr>
      <t>Inhoud blokkeren:</t>
    </r>
    <r>
      <rPr>
        <sz val="12"/>
        <rFont val="Calibri"/>
        <family val="2"/>
      </rPr>
      <t xml:space="preserve"> Selecteer de inhoud van B12 t/m H23</t>
    </r>
  </si>
  <si>
    <r>
      <t xml:space="preserve">R. m klik in de selectie </t>
    </r>
    <r>
      <rPr>
        <b/>
        <sz val="12"/>
        <rFont val="Calibri"/>
        <family val="2"/>
      </rPr>
      <t>Celeigenschappen</t>
    </r>
    <r>
      <rPr>
        <sz val="12"/>
        <rFont val="Calibri"/>
        <family val="2"/>
      </rPr>
      <t xml:space="preserve"> - </t>
    </r>
    <r>
      <rPr>
        <b/>
        <sz val="12"/>
        <rFont val="Calibri"/>
        <family val="2"/>
      </rPr>
      <t xml:space="preserve"> </t>
    </r>
    <r>
      <rPr>
        <sz val="12"/>
        <rFont val="Calibri"/>
        <family val="2"/>
      </rPr>
      <t xml:space="preserve"> tabblad </t>
    </r>
    <r>
      <rPr>
        <b/>
        <sz val="12"/>
        <rFont val="Calibri"/>
        <family val="2"/>
      </rPr>
      <t xml:space="preserve">Bescherming - Geblokkeerd </t>
    </r>
    <r>
      <rPr>
        <sz val="12"/>
        <rFont val="Calibri"/>
        <family val="2"/>
      </rPr>
      <t>aanvinken (nu zijn alle cellen geblokkeerd)</t>
    </r>
  </si>
  <si>
    <r>
      <rPr>
        <b/>
        <u/>
        <sz val="12"/>
        <rFont val="Calibri"/>
        <family val="2"/>
      </rPr>
      <t>Antwoorden deblokkeren:</t>
    </r>
    <r>
      <rPr>
        <sz val="12"/>
        <rFont val="Calibri"/>
        <family val="2"/>
      </rPr>
      <t xml:space="preserve"> Selecteer kolom C13 tot C22 (de antwoorden)</t>
    </r>
  </si>
  <si>
    <r>
      <t xml:space="preserve">r.m klik in selectie - </t>
    </r>
    <r>
      <rPr>
        <b/>
        <sz val="12"/>
        <rFont val="Calibri"/>
        <family val="2"/>
      </rPr>
      <t>Celeigenschappen</t>
    </r>
    <r>
      <rPr>
        <sz val="12"/>
        <rFont val="Calibri"/>
        <family val="2"/>
      </rPr>
      <t xml:space="preserve"> -  tabblad </t>
    </r>
    <r>
      <rPr>
        <b/>
        <sz val="12"/>
        <rFont val="Calibri"/>
        <family val="2"/>
      </rPr>
      <t>Bescherming</t>
    </r>
    <r>
      <rPr>
        <sz val="12"/>
        <rFont val="Calibri"/>
        <family val="2"/>
      </rPr>
      <t xml:space="preserve"> - </t>
    </r>
    <r>
      <rPr>
        <b/>
        <sz val="12"/>
        <rFont val="Calibri"/>
        <family val="2"/>
      </rPr>
      <t>Geblokkeerd</t>
    </r>
    <r>
      <rPr>
        <sz val="12"/>
        <rFont val="Calibri"/>
        <family val="2"/>
      </rPr>
      <t xml:space="preserve"> uitvinken </t>
    </r>
  </si>
  <si>
    <r>
      <rPr>
        <b/>
        <u/>
        <sz val="12"/>
        <rFont val="Calibri"/>
        <family val="2"/>
      </rPr>
      <t>Formules verbergen:</t>
    </r>
    <r>
      <rPr>
        <sz val="12"/>
        <rFont val="Calibri"/>
        <family val="2"/>
      </rPr>
      <t xml:space="preserve"> Selecteer de cellen waar de formules in staan D13 t/m D23</t>
    </r>
  </si>
  <si>
    <r>
      <t xml:space="preserve">R.m klik in selectie - </t>
    </r>
    <r>
      <rPr>
        <b/>
        <sz val="12"/>
        <rFont val="Calibri"/>
        <family val="2"/>
      </rPr>
      <t>Celeigenschappen</t>
    </r>
    <r>
      <rPr>
        <sz val="12"/>
        <rFont val="Calibri"/>
        <family val="2"/>
      </rPr>
      <t xml:space="preserve"> -  tabblad </t>
    </r>
    <r>
      <rPr>
        <b/>
        <sz val="12"/>
        <rFont val="Calibri"/>
        <family val="2"/>
      </rPr>
      <t>Bescherming</t>
    </r>
    <r>
      <rPr>
        <sz val="12"/>
        <rFont val="Calibri"/>
        <family val="2"/>
      </rPr>
      <t xml:space="preserve"> - </t>
    </r>
    <r>
      <rPr>
        <b/>
        <sz val="12"/>
        <rFont val="Calibri"/>
        <family val="2"/>
      </rPr>
      <t>Verborgen</t>
    </r>
    <r>
      <rPr>
        <sz val="12"/>
        <rFont val="Calibri"/>
        <family val="2"/>
      </rPr>
      <t xml:space="preserve"> aanvinken (alles is nu ingesteld voor te beveiligen)</t>
    </r>
  </si>
  <si>
    <r>
      <rPr>
        <b/>
        <u/>
        <sz val="12"/>
        <rFont val="Calibri"/>
        <family val="2"/>
      </rPr>
      <t>Werkblad beveiligen:</t>
    </r>
    <r>
      <rPr>
        <sz val="12"/>
        <rFont val="Calibri"/>
        <family val="2"/>
      </rPr>
      <t xml:space="preserve"> In menu tabblad </t>
    </r>
    <r>
      <rPr>
        <b/>
        <sz val="12"/>
        <rFont val="Calibri"/>
        <family val="2"/>
      </rPr>
      <t>Controleren</t>
    </r>
    <r>
      <rPr>
        <sz val="12"/>
        <rFont val="Calibri"/>
        <family val="2"/>
      </rPr>
      <t xml:space="preserve"> - </t>
    </r>
    <r>
      <rPr>
        <b/>
        <sz val="12"/>
        <rFont val="Calibri"/>
        <family val="2"/>
      </rPr>
      <t>Bladbeveiligen</t>
    </r>
    <r>
      <rPr>
        <sz val="12"/>
        <rFont val="Calibri"/>
        <family val="2"/>
      </rPr>
      <t xml:space="preserve"> - eventueel met wachtwoord (controleer de instellingen)</t>
    </r>
  </si>
  <si>
    <t>Computer kennis quiz</t>
  </si>
  <si>
    <t>Vraag</t>
  </si>
  <si>
    <t>Antwoord</t>
  </si>
  <si>
    <t>Wat komt er altijd na kopiëren</t>
  </si>
  <si>
    <t>plakken</t>
  </si>
  <si>
    <t xml:space="preserve">Welk letter staat op de knop voor vette tekst </t>
  </si>
  <si>
    <t>B</t>
  </si>
  <si>
    <t>Hoe heet de knop om iets te verwijderen</t>
  </si>
  <si>
    <t>delete</t>
  </si>
  <si>
    <t xml:space="preserve">Welke letter staat er op knop van de tekstkleur </t>
  </si>
  <si>
    <t>A</t>
  </si>
  <si>
    <t>Welke kleur heeft de knop voor het afsluiten</t>
  </si>
  <si>
    <t>rood</t>
  </si>
  <si>
    <t>Hoe heet de poort voor een memoriestick</t>
  </si>
  <si>
    <t>USB</t>
  </si>
  <si>
    <t>Waar vind je alle mappen en hardeschijven</t>
  </si>
  <si>
    <t>verkenner</t>
  </si>
  <si>
    <t>Welke knop is ongedaan maken</t>
  </si>
  <si>
    <t>Ctrl Z</t>
  </si>
  <si>
    <t>Wat betekend de sneltoets ctrl + X</t>
  </si>
  <si>
    <t>knippen</t>
  </si>
  <si>
    <t xml:space="preserve">Welk letter staat op de knop voor schuine tekst </t>
  </si>
  <si>
    <t>I</t>
  </si>
  <si>
    <t>Let op !! Al deze instellingen gaan pas van kracht als het hele werkblad beveiligd is</t>
  </si>
  <si>
    <t>De hoofdzaken van de behandelde onderwerpen zijn:</t>
  </si>
  <si>
    <t>Kolommen verbergen en zichtbaar maken</t>
  </si>
  <si>
    <t>Gedeeltes beveiligen (formules en vragen)</t>
  </si>
  <si>
    <t>Gedeeltes verbergen (formules)</t>
  </si>
  <si>
    <t>Blad beveiligen</t>
  </si>
  <si>
    <t>Computerkennis quiz vragen</t>
  </si>
  <si>
    <t xml:space="preserve">delete </t>
  </si>
  <si>
    <t>c</t>
  </si>
  <si>
    <t>wel</t>
  </si>
  <si>
    <t>Waar vind je alle mappen en schijven</t>
  </si>
  <si>
    <t>ctrl z</t>
  </si>
  <si>
    <t>i</t>
  </si>
  <si>
    <t>Aantal goede antwoorden</t>
  </si>
  <si>
    <t>Wat vind je van deze oefening</t>
  </si>
  <si>
    <t>leuk</t>
  </si>
  <si>
    <t>Leerzaam</t>
  </si>
  <si>
    <t xml:space="preserve">Examen toets voor Excel basis </t>
  </si>
  <si>
    <r>
      <t xml:space="preserve">Lees eerst rustig de vragen en maak daarna het </t>
    </r>
    <r>
      <rPr>
        <b/>
        <sz val="11"/>
        <color theme="1"/>
        <rFont val="Calibri"/>
        <family val="2"/>
        <scheme val="minor"/>
      </rPr>
      <t>juiste</t>
    </r>
    <r>
      <rPr>
        <sz val="11"/>
        <color theme="1"/>
        <rFont val="Calibri"/>
        <family val="2"/>
        <scheme val="minor"/>
      </rPr>
      <t xml:space="preserve"> antwoord </t>
    </r>
    <r>
      <rPr>
        <b/>
        <sz val="11"/>
        <color theme="1"/>
        <rFont val="Calibri"/>
        <family val="2"/>
        <scheme val="minor"/>
      </rPr>
      <t>rood</t>
    </r>
  </si>
  <si>
    <t>1. met welk teken kunnen teksten uit 2 kolommen samen worden gevoegd?</t>
  </si>
  <si>
    <t>#</t>
  </si>
  <si>
    <t>*</t>
  </si>
  <si>
    <t>&amp;</t>
  </si>
  <si>
    <t>$</t>
  </si>
  <si>
    <t>2. hoe wordt een exlusief bedrag naar incl berekend met een btw percentage van 21%</t>
  </si>
  <si>
    <t>klik de excl. Bedrag cel aan typ + 21 en het %teken - Enter</t>
  </si>
  <si>
    <t>klik de excl. Bedrag cel aan typ * 21 en het %teken - Enter</t>
  </si>
  <si>
    <t>klik de excl. Bedrag cel aan typ * 1,21 - Enter</t>
  </si>
  <si>
    <t>klik de excl. Bedrag cel aan typ * 0,21 en het %teken - Enter</t>
  </si>
  <si>
    <t>3. Met welke tekens wordt een tabelreeks gegevens absoluut gemaakt?</t>
  </si>
  <si>
    <t>@</t>
  </si>
  <si>
    <t>€</t>
  </si>
  <si>
    <t>$$</t>
  </si>
  <si>
    <t>4. Wat wordt er bedoeld met een absolute verwijzing</t>
  </si>
  <si>
    <t>Dat er formules kunnen worden doorgevoerd met de vulgreep</t>
  </si>
  <si>
    <t>Dat er gegevens in een reeks vast gezet staan</t>
  </si>
  <si>
    <t>De relatieve verwijzing zijn vast gezet met een dollar teken</t>
  </si>
  <si>
    <t>Met dollarteken vastgezette gegevens die in meerdere formules kunnen worden gebruikt en met de vulgreep worden doorgevoerd</t>
  </si>
  <si>
    <t>5. Met welke functie kan er uit een reeks waarden, alle waarden worden opgeteld in een cel?</t>
  </si>
  <si>
    <r>
      <t xml:space="preserve">Functie </t>
    </r>
    <r>
      <rPr>
        <b/>
        <sz val="11"/>
        <color theme="1"/>
        <rFont val="Calibri"/>
        <family val="2"/>
        <scheme val="minor"/>
      </rPr>
      <t>ALS</t>
    </r>
  </si>
  <si>
    <r>
      <t xml:space="preserve">Met </t>
    </r>
    <r>
      <rPr>
        <b/>
        <sz val="11"/>
        <color theme="1"/>
        <rFont val="Calibri"/>
        <family val="2"/>
        <scheme val="minor"/>
      </rPr>
      <t>Formules</t>
    </r>
  </si>
  <si>
    <r>
      <t xml:space="preserve">Functie </t>
    </r>
    <r>
      <rPr>
        <b/>
        <sz val="11"/>
        <color theme="1"/>
        <rFont val="Calibri"/>
        <family val="2"/>
        <scheme val="minor"/>
      </rPr>
      <t>AANTAL.ALS</t>
    </r>
  </si>
  <si>
    <r>
      <t xml:space="preserve">Functie </t>
    </r>
    <r>
      <rPr>
        <b/>
        <sz val="11"/>
        <color theme="1"/>
        <rFont val="Calibri"/>
        <family val="2"/>
        <scheme val="minor"/>
      </rPr>
      <t>ZOEKEN</t>
    </r>
  </si>
  <si>
    <r>
      <t xml:space="preserve">Functie </t>
    </r>
    <r>
      <rPr>
        <b/>
        <sz val="11"/>
        <color theme="1"/>
        <rFont val="Calibri"/>
        <family val="2"/>
        <scheme val="minor"/>
      </rPr>
      <t>SOM.ALS</t>
    </r>
  </si>
  <si>
    <r>
      <t xml:space="preserve">Functie </t>
    </r>
    <r>
      <rPr>
        <b/>
        <sz val="11"/>
        <color theme="1"/>
        <rFont val="Calibri"/>
        <family val="2"/>
        <scheme val="minor"/>
      </rPr>
      <t>SOM</t>
    </r>
  </si>
  <si>
    <t xml:space="preserve">6. Zet de volgorde van een formule maken op de juiste plaats door ze op de juiste plaats te slepen </t>
  </si>
  <si>
    <t>Klik in de cel waar de formule gemaakt moet worden</t>
  </si>
  <si>
    <t>typ een = teken</t>
  </si>
  <si>
    <t>klik de eerste cel gegevens aan waar mee gerekend moet worden</t>
  </si>
  <si>
    <t>Typ de gewenste operator (bv + of *)</t>
  </si>
  <si>
    <t>klik in de volgende cel die moet worden berekend</t>
  </si>
  <si>
    <t>Bevestig de formule met Enter</t>
  </si>
  <si>
    <t>7. Met welke functie kun je een waarde goed of fout geven?</t>
  </si>
  <si>
    <r>
      <t xml:space="preserve">Functie </t>
    </r>
    <r>
      <rPr>
        <b/>
        <sz val="11"/>
        <color theme="1"/>
        <rFont val="Calibri"/>
        <family val="2"/>
        <scheme val="minor"/>
      </rPr>
      <t>EN</t>
    </r>
  </si>
  <si>
    <t>Voorwaardelijke opmaak</t>
  </si>
  <si>
    <t>8. Welk van deze functies is een statistische functie?</t>
  </si>
  <si>
    <t>EN</t>
  </si>
  <si>
    <t>ALS</t>
  </si>
  <si>
    <t>OF</t>
  </si>
  <si>
    <t>MAX</t>
  </si>
  <si>
    <t>SOM</t>
  </si>
  <si>
    <t>9. Welke functie in deze afbeelding is juist?</t>
  </si>
  <si>
    <t>10. Wat gebeurd er als u op het fx teken klikt (naast de formulebalk) als u in een functie cel staat</t>
  </si>
  <si>
    <t>Er opent een venster om een functie te maken</t>
  </si>
  <si>
    <t>Dan kunt u een nieuwe functie kiezen</t>
  </si>
  <si>
    <t>De functie wordt bevestigd</t>
  </si>
  <si>
    <t>Er opent een venster met de instellingen van de functie (voor controle)</t>
  </si>
  <si>
    <t>Aantal vragen</t>
  </si>
  <si>
    <t>Aantal vragen goed gedeeld door alle vragen keer 10</t>
  </si>
  <si>
    <t>Goed</t>
  </si>
  <si>
    <t>Fout</t>
  </si>
  <si>
    <t>Score</t>
  </si>
  <si>
    <t>Niet gehaald bij minder dan 5,5</t>
  </si>
  <si>
    <t>Totaal 1e kwt</t>
  </si>
  <si>
    <t>Prijs p/stuk</t>
  </si>
  <si>
    <t>Totaal 2e kwt</t>
  </si>
  <si>
    <t>Totaal 3e kwt</t>
  </si>
  <si>
    <t>Totaal 4e kwt</t>
  </si>
  <si>
    <t>Kasboek van Computr@ining 2023</t>
  </si>
  <si>
    <t>Koppel met een = teken in cel F15 het saldo van vorige maand van C15</t>
  </si>
  <si>
    <t>Maak in het gele vak F16 een formule van ontvangsten min uitgaven (C16-D16)</t>
  </si>
  <si>
    <t xml:space="preserve">Maak  een cumulatieve formule door achter het haakje +F15 te typen (C16-D16)+F15 </t>
  </si>
  <si>
    <t>Typ een = in cel F27 en klik F13 voor koppeling van het recente saldo</t>
  </si>
  <si>
    <t>Berekent de ontvangsten min de uitgaven plus het saldo vorige maand of dag</t>
  </si>
  <si>
    <t>Gebruik de vulgreep om de formule voor alle dagen door te voeren</t>
  </si>
  <si>
    <t>Diverse financiële kasboek Formules</t>
  </si>
  <si>
    <t>Verschillende Formules en koppelingen maken</t>
  </si>
  <si>
    <t>jan 2023</t>
  </si>
  <si>
    <t>Inkoop</t>
  </si>
  <si>
    <t>Vul in het eerste veld van de Functie wizzard (Totaal aantal uren: H23&gt;100)</t>
  </si>
  <si>
    <r>
      <t xml:space="preserve">Maak de rest van de grafiek op (r.m.klik in het </t>
    </r>
    <r>
      <rPr>
        <b/>
        <sz val="12"/>
        <rFont val="Calibri"/>
        <family val="2"/>
      </rPr>
      <t>Grafiekgebied opmaken</t>
    </r>
    <r>
      <rPr>
        <sz val="12"/>
        <rFont val="Calibri"/>
        <family val="2"/>
      </rPr>
      <t>) - experimenteer met de mogelijkheden</t>
    </r>
  </si>
  <si>
    <t>Maak van de maand kas gegevens een staaf grafiek, op dezelfde manier als de 1e en als bovenstaand beschreven (voorbeeld proberen na te maken)</t>
  </si>
  <si>
    <t>De grafiek opmaken naar wens, gebruik ook de knoppen naast de grafiek in de rechterbovenhoek</t>
  </si>
  <si>
    <t xml:space="preserve">voorbeeld </t>
  </si>
  <si>
    <t>Maak de opdrachten via het voorbeeld na</t>
  </si>
  <si>
    <r>
      <t xml:space="preserve">Maak in het kasboek in cel C27 en D27 een optelformule met de SOM functie van de </t>
    </r>
    <r>
      <rPr>
        <b/>
        <sz val="12"/>
        <rFont val="Calibri"/>
        <family val="2"/>
      </rPr>
      <t>ontvangsten</t>
    </r>
    <r>
      <rPr>
        <sz val="12"/>
        <rFont val="Calibri"/>
        <family val="2"/>
      </rPr>
      <t xml:space="preserve"> en </t>
    </r>
    <r>
      <rPr>
        <b/>
        <sz val="12"/>
        <rFont val="Calibri"/>
        <family val="2"/>
      </rPr>
      <t>uitgaven</t>
    </r>
  </si>
  <si>
    <t>1e kwartaal 2023</t>
  </si>
  <si>
    <r>
      <t xml:space="preserve">Maak tabbladen met de kwartalen zichtbaar - r.muisklik in tabblad Opdr.11 - </t>
    </r>
    <r>
      <rPr>
        <b/>
        <sz val="12"/>
        <rFont val="Calibri"/>
        <family val="2"/>
      </rPr>
      <t>Zichtbaar maken</t>
    </r>
  </si>
  <si>
    <r>
      <rPr>
        <b/>
        <sz val="12"/>
        <rFont val="Calibri"/>
        <family val="2"/>
      </rPr>
      <t>Selecteer</t>
    </r>
    <r>
      <rPr>
        <sz val="12"/>
        <rFont val="Calibri"/>
        <family val="2"/>
      </rPr>
      <t xml:space="preserve"> alle 4 werkbladen één voor één of de 1e </t>
    </r>
    <r>
      <rPr>
        <b/>
        <sz val="12"/>
        <rFont val="Calibri"/>
        <family val="2"/>
      </rPr>
      <t>shift</t>
    </r>
    <r>
      <rPr>
        <sz val="12"/>
        <rFont val="Calibri"/>
        <family val="2"/>
      </rPr>
      <t xml:space="preserve"> de laatste - kies </t>
    </r>
    <r>
      <rPr>
        <b/>
        <sz val="12"/>
        <rFont val="Calibri"/>
        <family val="2"/>
      </rPr>
      <t>Zichtbaar</t>
    </r>
    <r>
      <rPr>
        <sz val="12"/>
        <rFont val="Calibri"/>
        <family val="2"/>
      </rPr>
      <t>.</t>
    </r>
  </si>
  <si>
    <t>Maak een formule onder het Bedrag, cel E12, in 1e kwartaal (aantal x prijs) de rest is al ingevuld</t>
  </si>
  <si>
    <r>
      <t xml:space="preserve">Bereken het totaal met de functie </t>
    </r>
    <r>
      <rPr>
        <b/>
        <sz val="12"/>
        <rFont val="Calibri"/>
        <family val="2"/>
      </rPr>
      <t>Autosom</t>
    </r>
    <r>
      <rPr>
        <sz val="12"/>
        <rFont val="Calibri"/>
        <family val="2"/>
      </rPr>
      <t xml:space="preserve"> (de omgevallen M in het Lint)</t>
    </r>
  </si>
  <si>
    <r>
      <t xml:space="preserve">Typ een </t>
    </r>
    <r>
      <rPr>
        <b/>
        <sz val="12"/>
        <rFont val="Calibri"/>
        <family val="2"/>
      </rPr>
      <t>= teken</t>
    </r>
    <r>
      <rPr>
        <sz val="12"/>
        <rFont val="Calibri"/>
        <family val="2"/>
      </rPr>
      <t xml:space="preserve"> in de cel C15 onder de gegevens die opgeteld moeten worden (een formule begint altijd met =)</t>
    </r>
  </si>
  <si>
    <t>berekent vanaf Winst incl.</t>
  </si>
  <si>
    <t>bereken vanaf het incl. bedrag</t>
  </si>
  <si>
    <t>Gebruik de formule in cel C31 (het totaal van week 1) - kopieer de formule - tab naar de volgende cel - "ctrl + v"</t>
  </si>
  <si>
    <r>
      <t xml:space="preserve">Maak in tabel januari de totalen van </t>
    </r>
    <r>
      <rPr>
        <b/>
        <sz val="12"/>
        <rFont val="Calibri"/>
        <family val="2"/>
      </rPr>
      <t>inkomsten</t>
    </r>
    <r>
      <rPr>
        <sz val="12"/>
        <rFont val="Calibri"/>
        <family val="2"/>
      </rPr>
      <t xml:space="preserve"> en </t>
    </r>
    <r>
      <rPr>
        <b/>
        <sz val="12"/>
        <rFont val="Calibri"/>
        <family val="2"/>
      </rPr>
      <t>uitgaven</t>
    </r>
    <r>
      <rPr>
        <sz val="12"/>
        <rFont val="Calibri"/>
        <family val="2"/>
      </rPr>
      <t xml:space="preserve"> een handmatige formule (zie voorbeeld D13)</t>
    </r>
  </si>
  <si>
    <r>
      <t xml:space="preserve">Selecteer de vakken voor de kleur en klik knopje </t>
    </r>
    <r>
      <rPr>
        <b/>
        <sz val="12"/>
        <color indexed="8"/>
        <rFont val="Calibri"/>
        <family val="2"/>
      </rPr>
      <t>Opvulkleur</t>
    </r>
    <r>
      <rPr>
        <sz val="12"/>
        <color indexed="8"/>
        <rFont val="Calibri"/>
        <family val="2"/>
      </rPr>
      <t xml:space="preserve"> in het Lint</t>
    </r>
  </si>
  <si>
    <r>
      <rPr>
        <i/>
        <sz val="12"/>
        <rFont val="Calibri"/>
        <family val="2"/>
      </rPr>
      <t>Recht op korting ja/nee</t>
    </r>
    <r>
      <rPr>
        <b/>
        <sz val="12"/>
        <rFont val="Calibri"/>
        <family val="2"/>
      </rPr>
      <t xml:space="preserve">: </t>
    </r>
    <r>
      <rPr>
        <sz val="12"/>
        <rFont val="Calibri"/>
        <family val="2"/>
      </rPr>
      <t>Typ in cel I23 een = en open de functie ALS (op fx naast formulebalk)</t>
    </r>
  </si>
  <si>
    <t>Selecteer de hele reeks I23:I29 waar ja of nee staat</t>
  </si>
  <si>
    <r>
      <t>Typ N</t>
    </r>
    <r>
      <rPr>
        <b/>
        <sz val="12"/>
        <rFont val="Calibri"/>
        <family val="2"/>
      </rPr>
      <t>ee</t>
    </r>
    <r>
      <rPr>
        <sz val="12"/>
        <rFont val="Calibri"/>
        <family val="2"/>
      </rPr>
      <t xml:space="preserve"> in het venster - </t>
    </r>
    <r>
      <rPr>
        <b/>
        <sz val="12"/>
        <rFont val="Calibri"/>
        <family val="2"/>
      </rPr>
      <t>Aangepaste indeling</t>
    </r>
    <r>
      <rPr>
        <sz val="12"/>
        <rFont val="Calibri"/>
        <family val="2"/>
      </rPr>
      <t xml:space="preserve"> - kleur </t>
    </r>
    <r>
      <rPr>
        <b/>
        <sz val="12"/>
        <rFont val="Calibri"/>
        <family val="2"/>
      </rPr>
      <t>rood</t>
    </r>
  </si>
  <si>
    <r>
      <t xml:space="preserve">Herhaal hetzelfde voor als er </t>
    </r>
    <r>
      <rPr>
        <b/>
        <i/>
        <sz val="12"/>
        <rFont val="Calibri"/>
        <family val="2"/>
      </rPr>
      <t>Ja</t>
    </r>
    <r>
      <rPr>
        <i/>
        <sz val="12"/>
        <rFont val="Calibri"/>
        <family val="2"/>
      </rPr>
      <t xml:space="preserve"> in de cel staat Klik in cel I24</t>
    </r>
  </si>
  <si>
    <r>
      <t xml:space="preserve">Typ </t>
    </r>
    <r>
      <rPr>
        <b/>
        <sz val="12"/>
        <rFont val="Calibri"/>
        <family val="2"/>
      </rPr>
      <t>Ja</t>
    </r>
    <r>
      <rPr>
        <sz val="12"/>
        <rFont val="Calibri"/>
        <family val="2"/>
      </rPr>
      <t xml:space="preserve"> in het venster - </t>
    </r>
    <r>
      <rPr>
        <b/>
        <sz val="12"/>
        <rFont val="Calibri"/>
        <family val="2"/>
      </rPr>
      <t>Aangepaste indeling</t>
    </r>
    <r>
      <rPr>
        <sz val="12"/>
        <rFont val="Calibri"/>
        <family val="2"/>
      </rPr>
      <t xml:space="preserve"> - kleur </t>
    </r>
    <r>
      <rPr>
        <b/>
        <sz val="12"/>
        <rFont val="Calibri"/>
        <family val="2"/>
      </rPr>
      <t>groen</t>
    </r>
  </si>
  <si>
    <t>functie ALS</t>
  </si>
  <si>
    <t>functie SOM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</si>
</sst>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 #,##0.00;&quot;€&quot;\ \-#,##0.00"/>
    <numFmt numFmtId="44" formatCode="_ &quot;€&quot;\ * #,##0.00_ ;_ &quot;€&quot;\ * \-#,##0.00_ ;_ &quot;€&quot;\ * &quot;-&quot;??_ ;_ @_ "/>
    <numFmt numFmtId="43" formatCode="_ * #,##0.00_ ;_ * \-#,##0.00_ ;_ * &quot;-&quot;??_ ;_ @_ "/>
    <numFmt numFmtId="164" formatCode="0#########"/>
    <numFmt numFmtId="165" formatCode="_-* #,##0.0000_-;_-* #,##0.0000\-;_-* &quot;-&quot;????_-;_-@_-"/>
    <numFmt numFmtId="166" formatCode="0.0E+00"/>
    <numFmt numFmtId="167" formatCode="#,##0.00_ ;\-#,##0.00\ "/>
    <numFmt numFmtId="168" formatCode="#,##0.0"/>
    <numFmt numFmtId="169" formatCode="_(&quot;€&quot;* #,##0.00_);_(&quot;€&quot;* \(#,##0.00\);_(&quot;€&quot;* &quot;-&quot;??_);_(@_)"/>
    <numFmt numFmtId="170" formatCode="0.0"/>
    <numFmt numFmtId="171" formatCode="0\ &quot;jaar&quot;"/>
    <numFmt numFmtId="172" formatCode="_-&quot;F&quot;\ * #,##0.00_-;_-&quot;F&quot;\ * #,##0.00\-;_-&quot;F&quot;\ * &quot;-&quot;??_-;_-@_-"/>
    <numFmt numFmtId="173" formatCode="_-* #,##0.0000_-;_-* #,##0.0000\-;_-* &quot;-&quot;??_-;_-@_-"/>
    <numFmt numFmtId="174" formatCode="0.0%"/>
    <numFmt numFmtId="175" formatCode="_-* #,##0.00_-;_-* #,##0.00\-;_-* &quot;-&quot;??_-;_-@_-"/>
    <numFmt numFmtId="176" formatCode="_-&quot;€&quot;\ * #,##0.00_-;_-&quot;€&quot;\ * #,##0.00\-;_-&quot;€&quot;\ * &quot;-&quot;??_-;_-@_-"/>
    <numFmt numFmtId="177" formatCode="&quot;€&quot;\ #,##0.00_-;[Red]&quot;€&quot;\ #,##0.00\-"/>
    <numFmt numFmtId="178" formatCode="_([$€-2]\ * #,##0.00_);_([$€-2]\ * \(#,##0.00\);_([$€-2]\ * &quot;-&quot;??_);_(@_)"/>
    <numFmt numFmtId="179" formatCode="dd/mm/yyyy"/>
  </numFmts>
  <fonts count="146" x14ac:knownFonts="1">
    <font>
      <sz val="11"/>
      <color theme="1"/>
      <name val="Calibri"/>
      <family val="2"/>
      <scheme val="minor"/>
    </font>
    <font>
      <sz val="12"/>
      <color theme="1"/>
      <name val="Calibri"/>
      <family val="2"/>
      <scheme val="minor"/>
    </font>
    <font>
      <u/>
      <sz val="11"/>
      <color theme="10"/>
      <name val="Calibri"/>
      <family val="2"/>
      <scheme val="minor"/>
    </font>
    <font>
      <sz val="24"/>
      <color theme="10"/>
      <name val="Calibri"/>
      <family val="2"/>
      <scheme val="minor"/>
    </font>
    <font>
      <sz val="11"/>
      <color theme="1"/>
      <name val="Calibri"/>
      <family val="2"/>
      <scheme val="minor"/>
    </font>
    <font>
      <b/>
      <sz val="11"/>
      <color theme="1"/>
      <name val="Calibri"/>
      <family val="2"/>
      <scheme val="minor"/>
    </font>
    <font>
      <sz val="12"/>
      <color rgb="FF333333"/>
      <name val="Calibri"/>
      <family val="2"/>
      <scheme val="minor"/>
    </font>
    <font>
      <b/>
      <sz val="12"/>
      <color rgb="FF333333"/>
      <name val="Calibri"/>
      <family val="2"/>
      <scheme val="minor"/>
    </font>
    <font>
      <sz val="11"/>
      <color theme="0"/>
      <name val="Calibri"/>
      <family val="2"/>
      <scheme val="minor"/>
    </font>
    <font>
      <shadow/>
      <sz val="18"/>
      <name val="Calibri"/>
      <family val="2"/>
    </font>
    <font>
      <sz val="11"/>
      <name val="Calibri"/>
      <family val="2"/>
      <scheme val="minor"/>
    </font>
    <font>
      <u/>
      <sz val="14"/>
      <color indexed="9"/>
      <name val="Calibri"/>
      <family val="2"/>
    </font>
    <font>
      <sz val="14"/>
      <color indexed="9"/>
      <name val="Calibri"/>
      <family val="2"/>
    </font>
    <font>
      <sz val="11"/>
      <name val="Calibri"/>
      <family val="2"/>
    </font>
    <font>
      <b/>
      <sz val="11"/>
      <name val="Calibri"/>
      <family val="2"/>
    </font>
    <font>
      <i/>
      <sz val="11"/>
      <name val="Calibri"/>
      <family val="2"/>
    </font>
    <font>
      <i/>
      <sz val="11"/>
      <name val="Calibri"/>
      <family val="2"/>
      <scheme val="minor"/>
    </font>
    <font>
      <u/>
      <sz val="16"/>
      <color indexed="9"/>
      <name val="Calibri"/>
      <family val="2"/>
    </font>
    <font>
      <sz val="14"/>
      <color indexed="12"/>
      <name val="Calibri"/>
      <family val="2"/>
    </font>
    <font>
      <sz val="12"/>
      <name val="Calibri"/>
      <family val="2"/>
    </font>
    <font>
      <b/>
      <sz val="12"/>
      <name val="Calibri"/>
      <family val="2"/>
    </font>
    <font>
      <b/>
      <u/>
      <sz val="12"/>
      <name val="Calibri"/>
      <family val="2"/>
    </font>
    <font>
      <sz val="12"/>
      <color indexed="9"/>
      <name val="Calibri"/>
      <family val="2"/>
    </font>
    <font>
      <i/>
      <sz val="12"/>
      <name val="Calibri"/>
      <family val="2"/>
    </font>
    <font>
      <sz val="12"/>
      <color indexed="8"/>
      <name val="Calibri"/>
      <family val="2"/>
    </font>
    <font>
      <i/>
      <sz val="12"/>
      <color indexed="8"/>
      <name val="Calibri"/>
      <family val="2"/>
    </font>
    <font>
      <b/>
      <sz val="12"/>
      <color indexed="8"/>
      <name val="Calibri"/>
      <family val="2"/>
    </font>
    <font>
      <b/>
      <sz val="11"/>
      <name val="Arial"/>
      <family val="2"/>
    </font>
    <font>
      <b/>
      <i/>
      <sz val="16"/>
      <color indexed="20"/>
      <name val="Arial"/>
      <family val="2"/>
    </font>
    <font>
      <sz val="10"/>
      <name val="Arial"/>
      <family val="2"/>
    </font>
    <font>
      <i/>
      <sz val="11"/>
      <name val="Arial Black"/>
      <family val="2"/>
    </font>
    <font>
      <i/>
      <sz val="11"/>
      <name val="Arial"/>
      <family val="2"/>
    </font>
    <font>
      <b/>
      <sz val="10"/>
      <name val="Arial"/>
      <family val="2"/>
    </font>
    <font>
      <b/>
      <i/>
      <sz val="10"/>
      <name val="Arial"/>
      <family val="2"/>
    </font>
    <font>
      <sz val="11"/>
      <color indexed="8"/>
      <name val="Calibri"/>
      <family val="2"/>
    </font>
    <font>
      <b/>
      <i/>
      <sz val="12"/>
      <color indexed="8"/>
      <name val="Calibri"/>
      <family val="2"/>
    </font>
    <font>
      <sz val="14"/>
      <color indexed="8"/>
      <name val="Calibri"/>
      <family val="2"/>
    </font>
    <font>
      <i/>
      <sz val="11"/>
      <color theme="1"/>
      <name val="Calibri"/>
      <family val="2"/>
      <scheme val="minor"/>
    </font>
    <font>
      <b/>
      <sz val="11"/>
      <color indexed="8"/>
      <name val="Calibri"/>
      <family val="2"/>
    </font>
    <font>
      <u/>
      <sz val="12"/>
      <color indexed="8"/>
      <name val="Calibri"/>
      <family val="2"/>
    </font>
    <font>
      <sz val="12"/>
      <color theme="4" tint="-0.249977111117893"/>
      <name val="Calibri"/>
      <family val="2"/>
    </font>
    <font>
      <b/>
      <u/>
      <sz val="12"/>
      <color indexed="8"/>
      <name val="Calibri"/>
      <family val="2"/>
    </font>
    <font>
      <u/>
      <sz val="14"/>
      <color theme="0"/>
      <name val="Calibri"/>
      <family val="2"/>
    </font>
    <font>
      <sz val="14"/>
      <color theme="0"/>
      <name val="Calibri"/>
      <family val="2"/>
    </font>
    <font>
      <b/>
      <sz val="12"/>
      <color theme="1"/>
      <name val="Calibri"/>
      <family val="2"/>
      <scheme val="minor"/>
    </font>
    <font>
      <sz val="11"/>
      <color indexed="23"/>
      <name val="Calibri"/>
      <family val="2"/>
    </font>
    <font>
      <b/>
      <sz val="14"/>
      <color indexed="9"/>
      <name val="Calibri"/>
      <family val="2"/>
    </font>
    <font>
      <b/>
      <sz val="12"/>
      <color indexed="12"/>
      <name val="Calibri"/>
      <family val="2"/>
    </font>
    <font>
      <b/>
      <i/>
      <sz val="12"/>
      <color indexed="18"/>
      <name val="Calibri"/>
      <family val="2"/>
    </font>
    <font>
      <sz val="14"/>
      <name val="Calibri"/>
      <family val="2"/>
    </font>
    <font>
      <sz val="12"/>
      <color indexed="23"/>
      <name val="Calibri"/>
      <family val="2"/>
    </font>
    <font>
      <sz val="11"/>
      <color indexed="9"/>
      <name val="Calibri"/>
      <family val="2"/>
    </font>
    <font>
      <b/>
      <sz val="18"/>
      <name val="Calibri"/>
      <family val="5"/>
    </font>
    <font>
      <b/>
      <sz val="18"/>
      <name val="Algerian"/>
      <family val="5"/>
    </font>
    <font>
      <b/>
      <sz val="18"/>
      <color indexed="10"/>
      <name val="Calibri Light"/>
      <family val="1"/>
      <scheme val="major"/>
    </font>
    <font>
      <b/>
      <sz val="18"/>
      <name val="Calibri Light"/>
      <family val="1"/>
      <scheme val="major"/>
    </font>
    <font>
      <sz val="18"/>
      <name val="Calibri"/>
      <family val="2"/>
    </font>
    <font>
      <sz val="18"/>
      <color indexed="8"/>
      <name val="Calibri"/>
      <family val="2"/>
    </font>
    <font>
      <b/>
      <sz val="20"/>
      <name val="Calibri"/>
      <family val="2"/>
    </font>
    <font>
      <sz val="10"/>
      <name val="Calibri"/>
      <family val="2"/>
    </font>
    <font>
      <b/>
      <i/>
      <sz val="14"/>
      <name val="Calibri"/>
      <family val="2"/>
    </font>
    <font>
      <sz val="10"/>
      <color indexed="10"/>
      <name val="Calibri"/>
      <family val="2"/>
    </font>
    <font>
      <b/>
      <sz val="18"/>
      <color indexed="39"/>
      <name val="Calibri"/>
      <family val="2"/>
    </font>
    <font>
      <b/>
      <sz val="13"/>
      <color indexed="9"/>
      <name val="Calibri"/>
      <family val="2"/>
    </font>
    <font>
      <sz val="14"/>
      <color theme="1"/>
      <name val="Calibri"/>
      <family val="2"/>
      <scheme val="minor"/>
    </font>
    <font>
      <b/>
      <sz val="18"/>
      <name val="Batang"/>
      <family val="1"/>
    </font>
    <font>
      <sz val="10"/>
      <color indexed="8"/>
      <name val="Calibri"/>
      <family val="2"/>
    </font>
    <font>
      <b/>
      <sz val="14"/>
      <name val="Calibri"/>
      <family val="2"/>
    </font>
    <font>
      <i/>
      <sz val="12"/>
      <color indexed="56"/>
      <name val="Calibri"/>
      <family val="2"/>
    </font>
    <font>
      <sz val="11"/>
      <color indexed="53"/>
      <name val="Calibri"/>
      <family val="2"/>
    </font>
    <font>
      <b/>
      <sz val="14"/>
      <color theme="1"/>
      <name val="Calibri"/>
      <family val="2"/>
      <scheme val="minor"/>
    </font>
    <font>
      <b/>
      <u/>
      <sz val="16"/>
      <color indexed="9"/>
      <name val="Calibri"/>
      <family val="2"/>
    </font>
    <font>
      <sz val="20"/>
      <name val="Calibri"/>
      <family val="2"/>
    </font>
    <font>
      <b/>
      <sz val="20"/>
      <name val="Arial"/>
      <family val="2"/>
    </font>
    <font>
      <sz val="11"/>
      <name val="Arial"/>
      <family val="2"/>
    </font>
    <font>
      <b/>
      <sz val="26"/>
      <name val="Calibri"/>
      <family val="2"/>
    </font>
    <font>
      <sz val="11"/>
      <color indexed="10"/>
      <name val="Calibri"/>
      <family val="2"/>
    </font>
    <font>
      <sz val="12"/>
      <color indexed="12"/>
      <name val="Calibri"/>
      <family val="2"/>
    </font>
    <font>
      <sz val="11"/>
      <color indexed="12"/>
      <name val="Calibri"/>
      <family val="2"/>
    </font>
    <font>
      <i/>
      <sz val="12"/>
      <color theme="1"/>
      <name val="Calibri"/>
      <family val="2"/>
      <scheme val="minor"/>
    </font>
    <font>
      <sz val="8"/>
      <color theme="1"/>
      <name val="Calibri"/>
      <family val="2"/>
      <scheme val="minor"/>
    </font>
    <font>
      <b/>
      <sz val="14"/>
      <color indexed="10"/>
      <name val="Calibri"/>
      <family val="2"/>
    </font>
    <font>
      <sz val="16"/>
      <name val="Calibri"/>
      <family val="2"/>
    </font>
    <font>
      <b/>
      <i/>
      <sz val="16"/>
      <name val="Calibri"/>
      <family val="2"/>
    </font>
    <font>
      <b/>
      <i/>
      <sz val="12"/>
      <name val="Calibri"/>
      <family val="2"/>
    </font>
    <font>
      <sz val="8"/>
      <name val="Calibri"/>
      <family val="2"/>
    </font>
    <font>
      <i/>
      <sz val="10"/>
      <name val="Calibri"/>
      <family val="2"/>
    </font>
    <font>
      <b/>
      <sz val="10"/>
      <name val="Calibri"/>
      <family val="2"/>
    </font>
    <font>
      <b/>
      <u/>
      <sz val="11"/>
      <color indexed="9"/>
      <name val="Calibri"/>
      <family val="2"/>
    </font>
    <font>
      <b/>
      <i/>
      <sz val="11"/>
      <name val="Calibri"/>
      <family val="2"/>
    </font>
    <font>
      <b/>
      <i/>
      <sz val="10"/>
      <name val="Calibri"/>
      <family val="2"/>
    </font>
    <font>
      <b/>
      <sz val="9"/>
      <name val="Calibri"/>
      <family val="2"/>
    </font>
    <font>
      <b/>
      <sz val="12"/>
      <color rgb="FFFF0000"/>
      <name val="Calibri"/>
      <family val="2"/>
    </font>
    <font>
      <sz val="20"/>
      <name val="Arial"/>
      <family val="2"/>
    </font>
    <font>
      <sz val="10"/>
      <color indexed="62"/>
      <name val="Arial"/>
      <family val="2"/>
    </font>
    <font>
      <sz val="10"/>
      <color indexed="10"/>
      <name val="Arial"/>
      <family val="2"/>
    </font>
    <font>
      <b/>
      <sz val="12"/>
      <color indexed="10"/>
      <name val="Calibri"/>
      <family val="2"/>
    </font>
    <font>
      <sz val="20"/>
      <color theme="1"/>
      <name val="Calibri"/>
      <family val="2"/>
      <scheme val="minor"/>
    </font>
    <font>
      <shadow/>
      <sz val="24"/>
      <name val="Calibri"/>
      <family val="2"/>
    </font>
    <font>
      <b/>
      <sz val="22"/>
      <name val="Calibri"/>
      <family val="2"/>
    </font>
    <font>
      <b/>
      <sz val="14"/>
      <color indexed="60"/>
      <name val="Calibri"/>
      <family val="2"/>
    </font>
    <font>
      <sz val="10"/>
      <color indexed="47"/>
      <name val="Calibri"/>
      <family val="2"/>
    </font>
    <font>
      <sz val="14"/>
      <name val="Arial"/>
      <family val="2"/>
    </font>
    <font>
      <sz val="10"/>
      <color indexed="9"/>
      <name val="Arial"/>
      <family val="2"/>
    </font>
    <font>
      <sz val="9"/>
      <name val="Calibri"/>
      <family val="2"/>
    </font>
    <font>
      <b/>
      <sz val="16"/>
      <name val="Calibri"/>
      <family val="2"/>
    </font>
    <font>
      <shadow/>
      <sz val="18"/>
      <name val="Calibri"/>
      <family val="2"/>
      <scheme val="minor"/>
    </font>
    <font>
      <u/>
      <sz val="14"/>
      <color indexed="9"/>
      <name val="Calibri"/>
      <family val="2"/>
      <scheme val="minor"/>
    </font>
    <font>
      <b/>
      <sz val="14"/>
      <color indexed="9"/>
      <name val="Calibri"/>
      <family val="2"/>
      <scheme val="minor"/>
    </font>
    <font>
      <sz val="14"/>
      <color indexed="8"/>
      <name val="Calibri"/>
      <family val="2"/>
      <scheme val="minor"/>
    </font>
    <font>
      <sz val="14"/>
      <color indexed="12"/>
      <name val="Calibri"/>
      <family val="2"/>
      <scheme val="minor"/>
    </font>
    <font>
      <sz val="9"/>
      <name val="Arial"/>
      <family val="2"/>
    </font>
    <font>
      <b/>
      <sz val="14"/>
      <name val="Calibri"/>
      <family val="2"/>
      <scheme val="minor"/>
    </font>
    <font>
      <shadow/>
      <sz val="28"/>
      <color indexed="62"/>
      <name val="Calibri"/>
      <family val="2"/>
      <scheme val="minor"/>
    </font>
    <font>
      <b/>
      <sz val="20"/>
      <name val="Calibri"/>
      <family val="2"/>
      <scheme val="minor"/>
    </font>
    <font>
      <sz val="11"/>
      <color indexed="9"/>
      <name val="Calibri"/>
      <family val="2"/>
      <scheme val="minor"/>
    </font>
    <font>
      <b/>
      <sz val="20"/>
      <color indexed="10"/>
      <name val="Calibri"/>
      <family val="2"/>
      <scheme val="minor"/>
    </font>
    <font>
      <b/>
      <sz val="9"/>
      <name val="Calibri"/>
      <family val="2"/>
      <scheme val="minor"/>
    </font>
    <font>
      <sz val="9"/>
      <name val="Calibri"/>
      <family val="2"/>
      <scheme val="minor"/>
    </font>
    <font>
      <sz val="12"/>
      <color indexed="12"/>
      <name val="Calibri"/>
      <family val="2"/>
      <scheme val="minor"/>
    </font>
    <font>
      <sz val="12"/>
      <name val="Calibri"/>
      <family val="2"/>
      <scheme val="minor"/>
    </font>
    <font>
      <b/>
      <sz val="12"/>
      <name val="Calibri"/>
      <family val="2"/>
      <scheme val="minor"/>
    </font>
    <font>
      <i/>
      <sz val="12"/>
      <name val="Calibri"/>
      <family val="2"/>
      <scheme val="minor"/>
    </font>
    <font>
      <b/>
      <i/>
      <sz val="12"/>
      <name val="Calibri"/>
      <family val="2"/>
      <scheme val="minor"/>
    </font>
    <font>
      <sz val="12"/>
      <name val="Arial"/>
      <family val="2"/>
    </font>
    <font>
      <b/>
      <u/>
      <sz val="16"/>
      <name val="Calibri"/>
      <family val="2"/>
    </font>
    <font>
      <sz val="12"/>
      <color rgb="FFFF0000"/>
      <name val="Calibri"/>
      <family val="2"/>
    </font>
    <font>
      <sz val="26"/>
      <color indexed="18"/>
      <name val="Calibri"/>
      <family val="2"/>
    </font>
    <font>
      <sz val="10"/>
      <color indexed="22"/>
      <name val="Calibri"/>
      <family val="2"/>
    </font>
    <font>
      <sz val="11"/>
      <color indexed="55"/>
      <name val="Calibri"/>
      <family val="2"/>
    </font>
    <font>
      <b/>
      <sz val="12"/>
      <name val="Arial"/>
      <family val="2"/>
    </font>
    <font>
      <i/>
      <sz val="11"/>
      <color indexed="8"/>
      <name val="Calibri"/>
      <family val="2"/>
    </font>
    <font>
      <sz val="16"/>
      <color theme="1"/>
      <name val="Calibri"/>
      <family val="2"/>
      <scheme val="minor"/>
    </font>
    <font>
      <u/>
      <sz val="11"/>
      <color theme="1"/>
      <name val="Calibri"/>
      <family val="2"/>
      <scheme val="minor"/>
    </font>
    <font>
      <sz val="11"/>
      <color theme="4" tint="-0.499984740745262"/>
      <name val="Calibri"/>
      <family val="2"/>
      <scheme val="minor"/>
    </font>
    <font>
      <shadow/>
      <sz val="18"/>
      <color theme="1"/>
      <name val="Calibri"/>
      <family val="2"/>
    </font>
    <font>
      <sz val="18"/>
      <name val="Calibri"/>
      <family val="2"/>
      <scheme val="minor"/>
    </font>
    <font>
      <b/>
      <i/>
      <sz val="9"/>
      <color indexed="9"/>
      <name val="Calibri"/>
      <family val="2"/>
    </font>
    <font>
      <b/>
      <i/>
      <sz val="10"/>
      <color indexed="9"/>
      <name val="Calibri"/>
      <family val="2"/>
    </font>
    <font>
      <b/>
      <sz val="10"/>
      <color indexed="9"/>
      <name val="Calibri"/>
      <family val="2"/>
    </font>
    <font>
      <b/>
      <sz val="8"/>
      <name val="Calibri"/>
      <family val="2"/>
    </font>
    <font>
      <i/>
      <sz val="9"/>
      <name val="Calibri"/>
      <family val="2"/>
    </font>
    <font>
      <sz val="9"/>
      <color indexed="10"/>
      <name val="Calibri"/>
      <family val="2"/>
    </font>
    <font>
      <b/>
      <sz val="8"/>
      <color indexed="10"/>
      <name val="Calibri"/>
      <family val="2"/>
    </font>
    <font>
      <b/>
      <sz val="14"/>
      <color rgb="FFFF0000"/>
      <name val="Calibri"/>
      <family val="2"/>
      <scheme val="minor"/>
    </font>
    <font>
      <sz val="14"/>
      <color indexed="10"/>
      <name val="Calibri"/>
      <family val="2"/>
    </font>
  </fonts>
  <fills count="27">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indexed="22"/>
        <bgColor indexed="64"/>
      </patternFill>
    </fill>
    <fill>
      <patternFill patternType="solid">
        <fgColor indexed="46"/>
        <bgColor indexed="64"/>
      </patternFill>
    </fill>
    <fill>
      <patternFill patternType="solid">
        <fgColor indexed="13"/>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lightUp">
        <bgColor indexed="22"/>
      </patternFill>
    </fill>
    <fill>
      <patternFill patternType="solid">
        <fgColor theme="9" tint="0.79998168889431442"/>
        <bgColor indexed="64"/>
      </patternFill>
    </fill>
    <fill>
      <patternFill patternType="solid">
        <fgColor indexed="23"/>
        <bgColor indexed="64"/>
      </patternFill>
    </fill>
    <fill>
      <patternFill patternType="solid">
        <fgColor indexed="51"/>
        <bgColor indexed="64"/>
      </patternFill>
    </fill>
    <fill>
      <patternFill patternType="solid">
        <fgColor indexed="42"/>
        <bgColor indexed="64"/>
      </patternFill>
    </fill>
    <fill>
      <patternFill patternType="solid">
        <fgColor theme="0" tint="-0.14999847407452621"/>
        <bgColor indexed="8"/>
      </patternFill>
    </fill>
    <fill>
      <patternFill patternType="solid">
        <fgColor indexed="43"/>
        <bgColor indexed="64"/>
      </patternFill>
    </fill>
    <fill>
      <patternFill patternType="solid">
        <fgColor indexed="15"/>
        <bgColor indexed="64"/>
      </patternFill>
    </fill>
    <fill>
      <patternFill patternType="solid">
        <fgColor indexed="11"/>
        <bgColor indexed="64"/>
      </patternFill>
    </fill>
    <fill>
      <patternFill patternType="solid">
        <fgColor rgb="FFFCFCC0"/>
        <bgColor indexed="64"/>
      </patternFill>
    </fill>
    <fill>
      <patternFill patternType="solid">
        <fgColor theme="5" tint="0.79998168889431442"/>
        <bgColor indexed="64"/>
      </patternFill>
    </fill>
    <fill>
      <patternFill patternType="solid">
        <fgColor indexed="63"/>
        <bgColor indexed="64"/>
      </patternFill>
    </fill>
    <fill>
      <patternFill patternType="solid">
        <fgColor rgb="FFFFFF00"/>
        <bgColor indexed="64"/>
      </patternFill>
    </fill>
    <fill>
      <patternFill patternType="solid">
        <fgColor rgb="FFFFC000"/>
        <bgColor indexed="64"/>
      </patternFill>
    </fill>
  </fills>
  <borders count="237">
    <border>
      <left/>
      <right/>
      <top/>
      <bottom/>
      <diagonal/>
    </border>
    <border>
      <left/>
      <right/>
      <top/>
      <bottom style="double">
        <color rgb="FFA82278"/>
      </bottom>
      <diagonal/>
    </border>
    <border>
      <left style="medium">
        <color auto="1"/>
      </left>
      <right/>
      <top style="medium">
        <color auto="1"/>
      </top>
      <bottom/>
      <diagonal/>
    </border>
    <border>
      <left style="thin">
        <color indexed="8"/>
      </left>
      <right style="thin">
        <color indexed="8"/>
      </right>
      <top style="medium">
        <color auto="1"/>
      </top>
      <bottom/>
      <diagonal/>
    </border>
    <border>
      <left style="thin">
        <color indexed="8"/>
      </left>
      <right style="medium">
        <color auto="1"/>
      </right>
      <top style="medium">
        <color auto="1"/>
      </top>
      <bottom/>
      <diagonal/>
    </border>
    <border>
      <left style="medium">
        <color auto="1"/>
      </left>
      <right/>
      <top style="thin">
        <color indexed="14"/>
      </top>
      <bottom style="thin">
        <color indexed="8"/>
      </bottom>
      <diagonal/>
    </border>
    <border>
      <left style="thin">
        <color indexed="8"/>
      </left>
      <right style="thin">
        <color indexed="8"/>
      </right>
      <top style="thin">
        <color indexed="14"/>
      </top>
      <bottom style="thin">
        <color indexed="8"/>
      </bottom>
      <diagonal/>
    </border>
    <border>
      <left style="thin">
        <color indexed="8"/>
      </left>
      <right style="thin">
        <color indexed="8"/>
      </right>
      <top style="thin">
        <color indexed="14"/>
      </top>
      <bottom/>
      <diagonal/>
    </border>
    <border>
      <left style="thin">
        <color indexed="8"/>
      </left>
      <right style="medium">
        <color auto="1"/>
      </right>
      <top style="thin">
        <color indexed="8"/>
      </top>
      <bottom/>
      <diagonal/>
    </border>
    <border>
      <left style="medium">
        <color auto="1"/>
      </left>
      <right/>
      <top style="thin">
        <color indexed="8"/>
      </top>
      <bottom style="thin">
        <color indexed="8"/>
      </bottom>
      <diagonal/>
    </border>
    <border>
      <left style="double">
        <color indexed="8"/>
      </left>
      <right/>
      <top style="thin">
        <color indexed="8"/>
      </top>
      <bottom style="hair">
        <color indexed="8"/>
      </bottom>
      <diagonal/>
    </border>
    <border>
      <left style="thin">
        <color indexed="63"/>
      </left>
      <right style="thin">
        <color indexed="63"/>
      </right>
      <top style="double">
        <color indexed="63"/>
      </top>
      <bottom style="hair">
        <color indexed="8"/>
      </bottom>
      <diagonal/>
    </border>
    <border>
      <left style="thin">
        <color indexed="63"/>
      </left>
      <right style="medium">
        <color auto="1"/>
      </right>
      <top style="double">
        <color indexed="63"/>
      </top>
      <bottom style="hair">
        <color indexed="8"/>
      </bottom>
      <diagonal/>
    </border>
    <border>
      <left style="double">
        <color indexed="8"/>
      </left>
      <right/>
      <top style="hair">
        <color indexed="8"/>
      </top>
      <bottom style="hair">
        <color indexed="8"/>
      </bottom>
      <diagonal/>
    </border>
    <border>
      <left style="thin">
        <color indexed="63"/>
      </left>
      <right style="thin">
        <color indexed="63"/>
      </right>
      <top style="hair">
        <color indexed="8"/>
      </top>
      <bottom style="hair">
        <color indexed="8"/>
      </bottom>
      <diagonal/>
    </border>
    <border>
      <left style="thin">
        <color indexed="63"/>
      </left>
      <right style="medium">
        <color auto="1"/>
      </right>
      <top style="hair">
        <color indexed="8"/>
      </top>
      <bottom style="hair">
        <color indexed="8"/>
      </bottom>
      <diagonal/>
    </border>
    <border>
      <left style="double">
        <color indexed="8"/>
      </left>
      <right/>
      <top style="hair">
        <color indexed="8"/>
      </top>
      <bottom style="double">
        <color auto="1"/>
      </bottom>
      <diagonal/>
    </border>
    <border>
      <left style="thin">
        <color indexed="63"/>
      </left>
      <right style="thin">
        <color indexed="63"/>
      </right>
      <top style="hair">
        <color indexed="8"/>
      </top>
      <bottom style="double">
        <color auto="1"/>
      </bottom>
      <diagonal/>
    </border>
    <border>
      <left style="thin">
        <color indexed="63"/>
      </left>
      <right style="medium">
        <color auto="1"/>
      </right>
      <top style="hair">
        <color indexed="8"/>
      </top>
      <bottom style="double">
        <color auto="1"/>
      </bottom>
      <diagonal/>
    </border>
    <border>
      <left style="medium">
        <color auto="1"/>
      </left>
      <right/>
      <top/>
      <bottom style="medium">
        <color auto="1"/>
      </bottom>
      <diagonal/>
    </border>
    <border>
      <left style="double">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top/>
      <bottom/>
      <diagonal/>
    </border>
    <border>
      <left/>
      <right style="thin">
        <color auto="1"/>
      </right>
      <top/>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medium">
        <color auto="1"/>
      </right>
      <top style="medium">
        <color auto="1"/>
      </top>
      <bottom style="double">
        <color auto="1"/>
      </bottom>
      <diagonal/>
    </border>
    <border>
      <left style="double">
        <color auto="1"/>
      </left>
      <right/>
      <top/>
      <bottom style="double">
        <color auto="1"/>
      </bottom>
      <diagonal/>
    </border>
    <border>
      <left/>
      <right style="double">
        <color auto="1"/>
      </right>
      <top/>
      <bottom style="double">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thick">
        <color auto="1"/>
      </left>
      <right/>
      <top style="thick">
        <color auto="1"/>
      </top>
      <bottom/>
      <diagonal/>
    </border>
    <border>
      <left/>
      <right style="thick">
        <color auto="1"/>
      </right>
      <top style="thick">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thick">
        <color auto="1"/>
      </left>
      <right/>
      <top/>
      <bottom/>
      <diagonal/>
    </border>
    <border>
      <left/>
      <right style="thick">
        <color auto="1"/>
      </right>
      <top/>
      <bottom/>
      <diagonal/>
    </border>
    <border>
      <left style="hair">
        <color auto="1"/>
      </left>
      <right/>
      <top/>
      <bottom/>
      <diagonal/>
    </border>
    <border>
      <left/>
      <right style="hair">
        <color auto="1"/>
      </right>
      <top/>
      <bottom/>
      <diagonal/>
    </border>
    <border>
      <left style="thick">
        <color auto="1"/>
      </left>
      <right/>
      <top/>
      <bottom style="thick">
        <color auto="1"/>
      </bottom>
      <diagonal/>
    </border>
    <border>
      <left/>
      <right style="thick">
        <color auto="1"/>
      </right>
      <top/>
      <bottom style="thick">
        <color auto="1"/>
      </bottom>
      <diagonal/>
    </border>
    <border>
      <left style="medium">
        <color auto="1"/>
      </left>
      <right/>
      <top style="thin">
        <color auto="1"/>
      </top>
      <bottom style="medium">
        <color auto="1"/>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medium">
        <color auto="1"/>
      </bottom>
      <diagonal/>
    </border>
    <border>
      <left/>
      <right style="thin">
        <color auto="1"/>
      </right>
      <top/>
      <bottom style="medium">
        <color auto="1"/>
      </bottom>
      <diagonal/>
    </border>
    <border>
      <left/>
      <right/>
      <top style="double">
        <color auto="1"/>
      </top>
      <bottom style="double">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medium">
        <color auto="1"/>
      </right>
      <top style="double">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top style="medium">
        <color auto="1"/>
      </top>
      <bottom style="slantDashDot">
        <color rgb="FF0070C0"/>
      </bottom>
      <diagonal/>
    </border>
    <border>
      <left/>
      <right/>
      <top style="medium">
        <color auto="1"/>
      </top>
      <bottom style="slantDashDot">
        <color rgb="FF0070C0"/>
      </bottom>
      <diagonal/>
    </border>
    <border>
      <left/>
      <right style="medium">
        <color auto="1"/>
      </right>
      <top style="medium">
        <color auto="1"/>
      </top>
      <bottom style="slantDashDot">
        <color rgb="FF0070C0"/>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double">
        <color rgb="FFFF0000"/>
      </top>
      <bottom style="hair">
        <color auto="1"/>
      </bottom>
      <diagonal/>
    </border>
    <border>
      <left style="thin">
        <color auto="1"/>
      </left>
      <right style="thin">
        <color auto="1"/>
      </right>
      <top style="double">
        <color rgb="FFFF0000"/>
      </top>
      <bottom style="hair">
        <color auto="1"/>
      </bottom>
      <diagonal/>
    </border>
    <border>
      <left style="thin">
        <color auto="1"/>
      </left>
      <right style="medium">
        <color auto="1"/>
      </right>
      <top style="double">
        <color rgb="FFFF0000"/>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double">
        <color rgb="FFFF0000"/>
      </bottom>
      <diagonal/>
    </border>
    <border>
      <left/>
      <right/>
      <top style="medium">
        <color auto="1"/>
      </top>
      <bottom style="double">
        <color rgb="FFFF0000"/>
      </bottom>
      <diagonal/>
    </border>
    <border>
      <left/>
      <right style="medium">
        <color auto="1"/>
      </right>
      <top style="medium">
        <color auto="1"/>
      </top>
      <bottom style="double">
        <color rgb="FFFF0000"/>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bottom style="thick">
        <color indexed="18"/>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8"/>
      </left>
      <right style="thin">
        <color auto="1"/>
      </right>
      <top style="hair">
        <color auto="1"/>
      </top>
      <bottom style="hair">
        <color auto="1"/>
      </bottom>
      <diagonal/>
    </border>
    <border>
      <left style="thin">
        <color indexed="8"/>
      </left>
      <right style="thin">
        <color auto="1"/>
      </right>
      <top/>
      <bottom style="thin">
        <color auto="1"/>
      </bottom>
      <diagonal/>
    </border>
    <border>
      <left/>
      <right/>
      <top/>
      <bottom style="thin">
        <color indexed="8"/>
      </bottom>
      <diagonal/>
    </border>
    <border>
      <left style="thin">
        <color auto="1"/>
      </left>
      <right/>
      <top/>
      <bottom style="thin">
        <color indexed="8"/>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auto="1"/>
      </left>
      <right style="thin">
        <color auto="1"/>
      </right>
      <top/>
      <bottom style="thin">
        <color auto="1"/>
      </bottom>
      <diagonal/>
    </border>
    <border>
      <left/>
      <right/>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style="thin">
        <color indexed="22"/>
      </right>
      <top style="medium">
        <color indexed="22"/>
      </top>
      <bottom style="thin">
        <color auto="1"/>
      </bottom>
      <diagonal/>
    </border>
    <border>
      <left style="thin">
        <color indexed="22"/>
      </left>
      <right style="thin">
        <color indexed="22"/>
      </right>
      <top style="medium">
        <color indexed="22"/>
      </top>
      <bottom style="thin">
        <color auto="1"/>
      </bottom>
      <diagonal/>
    </border>
    <border>
      <left style="thin">
        <color indexed="22"/>
      </left>
      <right style="medium">
        <color indexed="22"/>
      </right>
      <top style="medium">
        <color indexed="22"/>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medium">
        <color indexed="22"/>
      </left>
      <right/>
      <top/>
      <bottom/>
      <diagonal/>
    </border>
    <border>
      <left/>
      <right/>
      <top style="thick">
        <color indexed="18"/>
      </top>
      <bottom style="medium">
        <color indexed="22"/>
      </bottom>
      <diagonal/>
    </border>
    <border>
      <left/>
      <right style="medium">
        <color indexed="22"/>
      </right>
      <top/>
      <bottom/>
      <diagonal/>
    </border>
    <border>
      <left style="thin">
        <color auto="1"/>
      </left>
      <right style="thin">
        <color indexed="55"/>
      </right>
      <top style="thin">
        <color auto="1"/>
      </top>
      <bottom style="hair">
        <color auto="1"/>
      </bottom>
      <diagonal/>
    </border>
    <border>
      <left style="thin">
        <color indexed="55"/>
      </left>
      <right style="thin">
        <color indexed="55"/>
      </right>
      <top style="thin">
        <color auto="1"/>
      </top>
      <bottom style="hair">
        <color auto="1"/>
      </bottom>
      <diagonal/>
    </border>
    <border>
      <left style="thin">
        <color indexed="55"/>
      </left>
      <right style="thin">
        <color auto="1"/>
      </right>
      <top style="thin">
        <color auto="1"/>
      </top>
      <bottom style="hair">
        <color auto="1"/>
      </bottom>
      <diagonal/>
    </border>
    <border>
      <left style="thin">
        <color auto="1"/>
      </left>
      <right style="thin">
        <color indexed="55"/>
      </right>
      <top style="hair">
        <color auto="1"/>
      </top>
      <bottom style="hair">
        <color auto="1"/>
      </bottom>
      <diagonal/>
    </border>
    <border>
      <left style="thin">
        <color indexed="55"/>
      </left>
      <right style="thin">
        <color indexed="55"/>
      </right>
      <top style="hair">
        <color auto="1"/>
      </top>
      <bottom style="hair">
        <color auto="1"/>
      </bottom>
      <diagonal/>
    </border>
    <border>
      <left style="thin">
        <color indexed="55"/>
      </left>
      <right style="thin">
        <color auto="1"/>
      </right>
      <top style="hair">
        <color auto="1"/>
      </top>
      <bottom style="hair">
        <color auto="1"/>
      </bottom>
      <diagonal/>
    </border>
    <border>
      <left style="thin">
        <color auto="1"/>
      </left>
      <right style="thin">
        <color indexed="55"/>
      </right>
      <top style="hair">
        <color auto="1"/>
      </top>
      <bottom style="double">
        <color auto="1"/>
      </bottom>
      <diagonal/>
    </border>
    <border>
      <left style="thin">
        <color indexed="55"/>
      </left>
      <right style="thin">
        <color indexed="55"/>
      </right>
      <top style="hair">
        <color auto="1"/>
      </top>
      <bottom style="double">
        <color auto="1"/>
      </bottom>
      <diagonal/>
    </border>
    <border>
      <left style="thin">
        <color indexed="55"/>
      </left>
      <right style="thin">
        <color auto="1"/>
      </right>
      <top style="hair">
        <color auto="1"/>
      </top>
      <bottom style="double">
        <color auto="1"/>
      </bottom>
      <diagonal/>
    </border>
    <border>
      <left style="medium">
        <color auto="1"/>
      </left>
      <right style="thin">
        <color indexed="22"/>
      </right>
      <top style="medium">
        <color auto="1"/>
      </top>
      <bottom style="thin">
        <color indexed="22"/>
      </bottom>
      <diagonal/>
    </border>
    <border>
      <left style="thin">
        <color indexed="22"/>
      </left>
      <right style="thin">
        <color indexed="22"/>
      </right>
      <top style="medium">
        <color auto="1"/>
      </top>
      <bottom style="thin">
        <color indexed="22"/>
      </bottom>
      <diagonal/>
    </border>
    <border>
      <left style="thin">
        <color indexed="22"/>
      </left>
      <right style="medium">
        <color auto="1"/>
      </right>
      <top style="medium">
        <color auto="1"/>
      </top>
      <bottom style="thin">
        <color indexed="22"/>
      </bottom>
      <diagonal/>
    </border>
    <border>
      <left/>
      <right/>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right/>
      <top/>
      <bottom style="double">
        <color rgb="FFC00000"/>
      </bottom>
      <diagonal/>
    </border>
    <border>
      <left/>
      <right/>
      <top/>
      <bottom style="thick">
        <color indexed="56"/>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8"/>
      </left>
      <right style="thin">
        <color indexed="8"/>
      </right>
      <top style="thin">
        <color auto="1"/>
      </top>
      <bottom/>
      <diagonal/>
    </border>
    <border>
      <left style="thin">
        <color indexed="8"/>
      </left>
      <right style="thin">
        <color auto="1"/>
      </right>
      <top style="thin">
        <color auto="1"/>
      </top>
      <bottom/>
      <diagonal/>
    </border>
    <border>
      <left/>
      <right/>
      <top style="double">
        <color rgb="FFA82278"/>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hair">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indexed="22"/>
      </left>
      <right style="thin">
        <color indexed="22"/>
      </right>
      <top style="thin">
        <color indexed="22"/>
      </top>
      <bottom style="hair">
        <color auto="1"/>
      </bottom>
      <diagonal/>
    </border>
    <border>
      <left style="thin">
        <color indexed="22"/>
      </left>
      <right style="thin">
        <color indexed="22"/>
      </right>
      <top style="hair">
        <color auto="1"/>
      </top>
      <bottom style="hair">
        <color auto="1"/>
      </bottom>
      <diagonal/>
    </border>
    <border>
      <left/>
      <right/>
      <top style="hair">
        <color auto="1"/>
      </top>
      <bottom/>
      <diagonal/>
    </border>
    <border>
      <left/>
      <right/>
      <top/>
      <bottom style="hair">
        <color indexed="23"/>
      </bottom>
      <diagonal/>
    </border>
    <border>
      <left/>
      <right/>
      <top style="hair">
        <color indexed="23"/>
      </top>
      <bottom style="hair">
        <color indexed="23"/>
      </bottom>
      <diagonal/>
    </border>
    <border>
      <left/>
      <right/>
      <top style="hair">
        <color indexed="23"/>
      </top>
      <bottom/>
      <diagonal/>
    </border>
    <border>
      <left style="medium">
        <color auto="1"/>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medium">
        <color auto="1"/>
      </right>
      <top style="thin">
        <color indexed="22"/>
      </top>
      <bottom style="thin">
        <color indexed="22"/>
      </bottom>
      <diagonal/>
    </border>
    <border>
      <left/>
      <right style="thin">
        <color indexed="22"/>
      </right>
      <top style="thin">
        <color indexed="22"/>
      </top>
      <bottom style="thin">
        <color indexed="22"/>
      </bottom>
      <diagonal/>
    </border>
    <border>
      <left style="medium">
        <color auto="1"/>
      </left>
      <right style="thin">
        <color indexed="22"/>
      </right>
      <top style="thin">
        <color indexed="22"/>
      </top>
      <bottom style="medium">
        <color auto="1"/>
      </bottom>
      <diagonal/>
    </border>
    <border>
      <left style="thin">
        <color indexed="22"/>
      </left>
      <right style="thin">
        <color indexed="22"/>
      </right>
      <top style="thin">
        <color indexed="22"/>
      </top>
      <bottom style="medium">
        <color auto="1"/>
      </bottom>
      <diagonal/>
    </border>
    <border>
      <left/>
      <right style="thin">
        <color indexed="22"/>
      </right>
      <top style="thin">
        <color indexed="22"/>
      </top>
      <bottom style="medium">
        <color auto="1"/>
      </bottom>
      <diagonal/>
    </border>
    <border>
      <left style="thin">
        <color indexed="22"/>
      </left>
      <right style="medium">
        <color auto="1"/>
      </right>
      <top style="thin">
        <color indexed="22"/>
      </top>
      <bottom style="medium">
        <color auto="1"/>
      </bottom>
      <diagonal/>
    </border>
    <border>
      <left style="double">
        <color auto="1"/>
      </left>
      <right style="thin">
        <color auto="1"/>
      </right>
      <top/>
      <bottom style="medium">
        <color auto="1"/>
      </bottom>
      <diagonal/>
    </border>
    <border>
      <left/>
      <right/>
      <top style="thin">
        <color indexed="22"/>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8"/>
      </bottom>
      <diagonal/>
    </border>
    <border>
      <left style="thin">
        <color auto="1"/>
      </left>
      <right style="thin">
        <color auto="1"/>
      </right>
      <top style="thin">
        <color indexed="8"/>
      </top>
      <bottom style="hair">
        <color auto="1"/>
      </bottom>
      <diagonal/>
    </border>
    <border>
      <left style="thin">
        <color indexed="8"/>
      </left>
      <right style="thin">
        <color auto="1"/>
      </right>
      <top style="thin">
        <color auto="1"/>
      </top>
      <bottom style="hair">
        <color auto="1"/>
      </bottom>
      <diagonal/>
    </border>
    <border>
      <left style="thin">
        <color auto="1"/>
      </left>
      <right style="thin">
        <color auto="1"/>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hair">
        <color auto="1"/>
      </top>
      <bottom/>
      <diagonal/>
    </border>
    <border>
      <left style="hair">
        <color auto="1"/>
      </left>
      <right style="thin">
        <color indexed="64"/>
      </right>
      <top style="thin">
        <color auto="1"/>
      </top>
      <bottom style="thin">
        <color indexed="64"/>
      </bottom>
      <diagonal/>
    </border>
  </borders>
  <cellStyleXfs count="19">
    <xf numFmtId="0" fontId="0" fillId="0" borderId="0"/>
    <xf numFmtId="0" fontId="2"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169" fontId="4" fillId="0" borderId="0" applyFont="0" applyFill="0" applyBorder="0" applyAlignment="0" applyProtection="0"/>
    <xf numFmtId="0" fontId="111" fillId="0" borderId="0"/>
    <xf numFmtId="0" fontId="29" fillId="0" borderId="0"/>
    <xf numFmtId="0" fontId="34" fillId="0" borderId="0"/>
    <xf numFmtId="0" fontId="29"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cellStyleXfs>
  <cellXfs count="845">
    <xf numFmtId="0" fontId="0" fillId="0" borderId="0" xfId="0"/>
    <xf numFmtId="0" fontId="3" fillId="0" borderId="0" xfId="1" applyFont="1" applyAlignment="1">
      <alignment vertical="center"/>
    </xf>
    <xf numFmtId="0" fontId="4" fillId="0" borderId="0" xfId="0" applyFont="1"/>
    <xf numFmtId="0" fontId="6" fillId="0" borderId="0" xfId="0" applyFont="1" applyAlignment="1">
      <alignment vertical="center"/>
    </xf>
    <xf numFmtId="0" fontId="6" fillId="0" borderId="0" xfId="0" applyFont="1" applyAlignment="1">
      <alignment horizontal="left" vertical="center" indent="1"/>
    </xf>
    <xf numFmtId="0" fontId="5" fillId="0" borderId="0" xfId="0" applyFont="1"/>
    <xf numFmtId="0" fontId="0" fillId="0" borderId="0" xfId="0" applyAlignment="1">
      <alignment horizontal="center"/>
    </xf>
    <xf numFmtId="0" fontId="5" fillId="0" borderId="0" xfId="0" applyFont="1" applyAlignment="1">
      <alignment horizontal="center" vertical="center"/>
    </xf>
    <xf numFmtId="0" fontId="10" fillId="0" borderId="0" xfId="0" applyFont="1"/>
    <xf numFmtId="0" fontId="11" fillId="4" borderId="0" xfId="0" applyFont="1" applyFill="1"/>
    <xf numFmtId="0" fontId="12" fillId="4" borderId="0" xfId="0" applyFont="1" applyFill="1"/>
    <xf numFmtId="0" fontId="13" fillId="0" borderId="0" xfId="0" applyFont="1"/>
    <xf numFmtId="0" fontId="14" fillId="0" borderId="0" xfId="0" applyFont="1"/>
    <xf numFmtId="0" fontId="14" fillId="0" borderId="0" xfId="0" applyFont="1" applyAlignment="1">
      <alignment horizontal="center"/>
    </xf>
    <xf numFmtId="0" fontId="10" fillId="0" borderId="0" xfId="0" applyFont="1" applyAlignment="1">
      <alignment horizontal="right"/>
    </xf>
    <xf numFmtId="0" fontId="16" fillId="0" borderId="0" xfId="0" applyFont="1"/>
    <xf numFmtId="0" fontId="10" fillId="5" borderId="0" xfId="0" applyFont="1" applyFill="1"/>
    <xf numFmtId="0" fontId="0" fillId="0" borderId="0" xfId="0" applyAlignment="1">
      <alignment vertical="center"/>
    </xf>
    <xf numFmtId="164" fontId="0" fillId="0" borderId="0" xfId="0" applyNumberFormat="1" applyAlignment="1">
      <alignment vertical="center"/>
    </xf>
    <xf numFmtId="0" fontId="17" fillId="4" borderId="0" xfId="0" applyFont="1" applyFill="1"/>
    <xf numFmtId="0" fontId="18" fillId="0" borderId="0" xfId="0" applyFont="1"/>
    <xf numFmtId="164" fontId="18" fillId="0" borderId="0" xfId="0" applyNumberFormat="1" applyFont="1"/>
    <xf numFmtId="0" fontId="19" fillId="0" borderId="0" xfId="0" applyFont="1" applyAlignment="1">
      <alignment horizontal="right"/>
    </xf>
    <xf numFmtId="0" fontId="19" fillId="0" borderId="0" xfId="0" applyFont="1"/>
    <xf numFmtId="0" fontId="22" fillId="0" borderId="0" xfId="0" applyFont="1"/>
    <xf numFmtId="164" fontId="22" fillId="0" borderId="0" xfId="0" applyNumberFormat="1" applyFont="1"/>
    <xf numFmtId="0" fontId="19" fillId="3" borderId="0" xfId="0" applyFont="1" applyFill="1" applyAlignment="1">
      <alignment horizontal="left"/>
    </xf>
    <xf numFmtId="0" fontId="24" fillId="0" borderId="0" xfId="0" applyFont="1"/>
    <xf numFmtId="164" fontId="24" fillId="0" borderId="0" xfId="0" applyNumberFormat="1" applyFont="1"/>
    <xf numFmtId="0" fontId="24" fillId="0" borderId="0" xfId="0" applyFont="1" applyAlignment="1">
      <alignment horizontal="right" vertical="center"/>
    </xf>
    <xf numFmtId="164" fontId="0" fillId="0" borderId="0" xfId="0" applyNumberFormat="1"/>
    <xf numFmtId="0" fontId="29" fillId="0" borderId="0" xfId="0" applyFont="1"/>
    <xf numFmtId="165" fontId="29" fillId="0" borderId="0" xfId="0" applyNumberFormat="1" applyFont="1"/>
    <xf numFmtId="2" fontId="29" fillId="0" borderId="0" xfId="0" applyNumberFormat="1" applyFont="1"/>
    <xf numFmtId="0" fontId="30" fillId="6" borderId="5" xfId="0" applyFont="1" applyFill="1" applyBorder="1"/>
    <xf numFmtId="0" fontId="31" fillId="6" borderId="6" xfId="0" applyFont="1" applyFill="1" applyBorder="1" applyAlignment="1">
      <alignment horizontal="center"/>
    </xf>
    <xf numFmtId="0" fontId="31" fillId="6" borderId="7" xfId="0" applyFont="1" applyFill="1" applyBorder="1" applyAlignment="1">
      <alignment horizontal="center"/>
    </xf>
    <xf numFmtId="0" fontId="31" fillId="6" borderId="8" xfId="0" applyFont="1" applyFill="1" applyBorder="1" applyAlignment="1">
      <alignment horizontal="center"/>
    </xf>
    <xf numFmtId="0" fontId="32" fillId="0" borderId="9" xfId="0" applyFont="1" applyBorder="1" applyAlignment="1">
      <alignment horizontal="left"/>
    </xf>
    <xf numFmtId="166" fontId="29" fillId="0" borderId="10" xfId="0" applyNumberFormat="1" applyFont="1" applyBorder="1" applyAlignment="1" applyProtection="1">
      <alignment horizontal="right"/>
      <protection locked="0"/>
    </xf>
    <xf numFmtId="167" fontId="29" fillId="0" borderId="11" xfId="0" applyNumberFormat="1" applyFont="1" applyBorder="1" applyAlignment="1">
      <alignment horizontal="justify"/>
    </xf>
    <xf numFmtId="4" fontId="31" fillId="0" borderId="11" xfId="0" applyNumberFormat="1" applyFont="1" applyBorder="1" applyAlignment="1">
      <alignment horizontal="left"/>
    </xf>
    <xf numFmtId="168" fontId="29" fillId="0" borderId="11" xfId="0" applyNumberFormat="1" applyFont="1" applyBorder="1"/>
    <xf numFmtId="0" fontId="29" fillId="0" borderId="11" xfId="0" applyFont="1" applyBorder="1"/>
    <xf numFmtId="0" fontId="29" fillId="6" borderId="12" xfId="0" applyFont="1" applyFill="1" applyBorder="1"/>
    <xf numFmtId="11" fontId="29" fillId="0" borderId="13" xfId="0" applyNumberFormat="1" applyFont="1" applyBorder="1" applyAlignment="1" applyProtection="1">
      <alignment horizontal="right"/>
      <protection locked="0"/>
    </xf>
    <xf numFmtId="167" fontId="29" fillId="0" borderId="14" xfId="0" applyNumberFormat="1" applyFont="1" applyBorder="1" applyAlignment="1">
      <alignment horizontal="justify"/>
    </xf>
    <xf numFmtId="4" fontId="31" fillId="0" borderId="14" xfId="0" applyNumberFormat="1" applyFont="1" applyBorder="1" applyAlignment="1">
      <alignment horizontal="left"/>
    </xf>
    <xf numFmtId="168" fontId="29" fillId="0" borderId="14" xfId="0" applyNumberFormat="1" applyFont="1" applyBorder="1"/>
    <xf numFmtId="0" fontId="29" fillId="0" borderId="14" xfId="0" applyFont="1" applyBorder="1"/>
    <xf numFmtId="0" fontId="29" fillId="6" borderId="15" xfId="0" applyFont="1" applyFill="1" applyBorder="1"/>
    <xf numFmtId="11" fontId="29" fillId="0" borderId="16" xfId="0" applyNumberFormat="1" applyFont="1" applyBorder="1" applyAlignment="1">
      <alignment horizontal="right"/>
    </xf>
    <xf numFmtId="167" fontId="29" fillId="0" borderId="17" xfId="0" applyNumberFormat="1" applyFont="1" applyBorder="1" applyAlignment="1">
      <alignment horizontal="justify"/>
    </xf>
    <xf numFmtId="4" fontId="31" fillId="0" borderId="17" xfId="0" applyNumberFormat="1" applyFont="1" applyBorder="1" applyAlignment="1">
      <alignment horizontal="left"/>
    </xf>
    <xf numFmtId="168" fontId="29" fillId="0" borderId="17" xfId="0" applyNumberFormat="1" applyFont="1" applyBorder="1"/>
    <xf numFmtId="0" fontId="29" fillId="0" borderId="17" xfId="0" applyFont="1" applyBorder="1"/>
    <xf numFmtId="0" fontId="29" fillId="6" borderId="18" xfId="0" applyFont="1" applyFill="1" applyBorder="1"/>
    <xf numFmtId="0" fontId="24" fillId="0" borderId="0" xfId="0" applyFont="1" applyAlignment="1">
      <alignment horizontal="right"/>
    </xf>
    <xf numFmtId="0" fontId="33" fillId="7" borderId="19" xfId="0" applyFont="1" applyFill="1" applyBorder="1"/>
    <xf numFmtId="0" fontId="29" fillId="0" borderId="20" xfId="0" applyFont="1" applyBorder="1" applyAlignment="1">
      <alignment horizontal="center"/>
    </xf>
    <xf numFmtId="2" fontId="29" fillId="0" borderId="21" xfId="0" applyNumberFormat="1" applyFont="1" applyBorder="1" applyAlignment="1">
      <alignment horizontal="center"/>
    </xf>
    <xf numFmtId="0" fontId="29" fillId="0" borderId="21" xfId="0" applyFont="1" applyBorder="1" applyAlignment="1">
      <alignment horizontal="center"/>
    </xf>
    <xf numFmtId="0" fontId="29" fillId="0" borderId="22" xfId="0" applyFont="1" applyBorder="1" applyAlignment="1">
      <alignment horizontal="center"/>
    </xf>
    <xf numFmtId="49" fontId="29" fillId="0" borderId="13" xfId="0" applyNumberFormat="1" applyFont="1" applyBorder="1" applyAlignment="1" applyProtection="1">
      <alignment horizontal="right"/>
      <protection locked="0"/>
    </xf>
    <xf numFmtId="170" fontId="31" fillId="0" borderId="14" xfId="0" applyNumberFormat="1" applyFont="1" applyBorder="1"/>
    <xf numFmtId="9" fontId="29" fillId="0" borderId="14" xfId="4" applyFont="1" applyBorder="1"/>
    <xf numFmtId="164" fontId="29" fillId="6" borderId="15" xfId="0" applyNumberFormat="1" applyFont="1" applyFill="1" applyBorder="1"/>
    <xf numFmtId="49" fontId="29" fillId="0" borderId="16" xfId="0" applyNumberFormat="1" applyFont="1" applyBorder="1" applyAlignment="1">
      <alignment horizontal="right"/>
    </xf>
    <xf numFmtId="170" fontId="31" fillId="0" borderId="17" xfId="0" applyNumberFormat="1" applyFont="1" applyBorder="1"/>
    <xf numFmtId="9" fontId="29" fillId="0" borderId="17" xfId="4" applyFont="1" applyBorder="1"/>
    <xf numFmtId="164" fontId="29" fillId="6" borderId="18" xfId="0" applyNumberFormat="1" applyFont="1" applyFill="1" applyBorder="1"/>
    <xf numFmtId="2" fontId="29" fillId="0" borderId="23" xfId="0" applyNumberFormat="1" applyFont="1" applyBorder="1" applyAlignment="1">
      <alignment horizontal="center"/>
    </xf>
    <xf numFmtId="0" fontId="29" fillId="0" borderId="23" xfId="0" applyFont="1" applyBorder="1" applyAlignment="1">
      <alignment horizontal="center"/>
    </xf>
    <xf numFmtId="0" fontId="29" fillId="0" borderId="24" xfId="0" applyFont="1" applyBorder="1" applyAlignment="1">
      <alignment horizontal="center"/>
    </xf>
    <xf numFmtId="0" fontId="0" fillId="4" borderId="0" xfId="0" applyFill="1"/>
    <xf numFmtId="0" fontId="24" fillId="4" borderId="0" xfId="0" applyFont="1" applyFill="1"/>
    <xf numFmtId="0" fontId="34" fillId="0" borderId="0" xfId="0" applyFont="1"/>
    <xf numFmtId="0" fontId="36" fillId="4" borderId="0" xfId="0" applyFont="1" applyFill="1"/>
    <xf numFmtId="0" fontId="36" fillId="0" borderId="0" xfId="0" applyFont="1"/>
    <xf numFmtId="0" fontId="25" fillId="0" borderId="0" xfId="0" applyFont="1"/>
    <xf numFmtId="0" fontId="37" fillId="0" borderId="0" xfId="0" applyFont="1"/>
    <xf numFmtId="0" fontId="38" fillId="0" borderId="0" xfId="0" applyFont="1"/>
    <xf numFmtId="0" fontId="26" fillId="0" borderId="0" xfId="0" applyFont="1"/>
    <xf numFmtId="0" fontId="41" fillId="0" borderId="0" xfId="0" applyFont="1"/>
    <xf numFmtId="0" fontId="42" fillId="4" borderId="0" xfId="0" applyFont="1" applyFill="1"/>
    <xf numFmtId="0" fontId="43" fillId="4" borderId="0" xfId="0" applyFont="1" applyFill="1"/>
    <xf numFmtId="0" fontId="8" fillId="0" borderId="0" xfId="0" applyFont="1"/>
    <xf numFmtId="0" fontId="24" fillId="0" borderId="0" xfId="0" applyFont="1" applyAlignment="1">
      <alignment horizontal="center" vertical="center"/>
    </xf>
    <xf numFmtId="0" fontId="24" fillId="0" borderId="0" xfId="0" applyFont="1" applyAlignment="1">
      <alignment horizontal="left"/>
    </xf>
    <xf numFmtId="0" fontId="24" fillId="0" borderId="0" xfId="0" applyFont="1" applyAlignment="1">
      <alignment horizontal="center"/>
    </xf>
    <xf numFmtId="0" fontId="19" fillId="2" borderId="0" xfId="0" applyFont="1" applyFill="1"/>
    <xf numFmtId="0" fontId="36" fillId="0" borderId="0" xfId="0" applyFont="1" applyAlignment="1">
      <alignment horizontal="center"/>
    </xf>
    <xf numFmtId="0" fontId="34"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center"/>
    </xf>
    <xf numFmtId="0" fontId="46" fillId="4" borderId="0" xfId="0" applyFont="1" applyFill="1"/>
    <xf numFmtId="0" fontId="46" fillId="4" borderId="0" xfId="0" applyFont="1" applyFill="1" applyAlignment="1">
      <alignment horizontal="center" vertical="center"/>
    </xf>
    <xf numFmtId="0" fontId="36" fillId="4"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left"/>
    </xf>
    <xf numFmtId="0" fontId="47" fillId="0" borderId="0" xfId="0" applyFont="1" applyAlignment="1">
      <alignment horizontal="center" vertical="center"/>
    </xf>
    <xf numFmtId="0" fontId="47" fillId="0" borderId="0" xfId="0" applyFont="1"/>
    <xf numFmtId="0" fontId="47" fillId="0" borderId="0" xfId="0" applyFont="1" applyAlignment="1">
      <alignment horizontal="center"/>
    </xf>
    <xf numFmtId="0" fontId="47" fillId="0" borderId="0" xfId="0" applyFont="1" applyAlignment="1">
      <alignment horizontal="left"/>
    </xf>
    <xf numFmtId="0" fontId="24" fillId="0" borderId="0" xfId="0" applyFont="1" applyAlignment="1">
      <alignment vertical="center"/>
    </xf>
    <xf numFmtId="0" fontId="48" fillId="9" borderId="28" xfId="0" applyFont="1" applyFill="1" applyBorder="1" applyAlignment="1">
      <alignment horizontal="center" vertical="center"/>
    </xf>
    <xf numFmtId="0" fontId="48" fillId="9" borderId="29" xfId="0" applyFont="1" applyFill="1" applyBorder="1" applyAlignment="1">
      <alignment horizontal="center" vertical="center"/>
    </xf>
    <xf numFmtId="0" fontId="48" fillId="9" borderId="30" xfId="0" applyFont="1" applyFill="1" applyBorder="1" applyAlignment="1">
      <alignment horizontal="center" vertical="center"/>
    </xf>
    <xf numFmtId="0" fontId="34" fillId="0" borderId="31" xfId="0" applyFont="1" applyBorder="1" applyAlignment="1">
      <alignment horizontal="center" vertical="center"/>
    </xf>
    <xf numFmtId="0" fontId="34" fillId="0" borderId="31" xfId="0" applyFont="1" applyBorder="1"/>
    <xf numFmtId="0" fontId="34" fillId="0" borderId="31" xfId="0" applyFont="1" applyBorder="1" applyAlignment="1">
      <alignment horizontal="center"/>
    </xf>
    <xf numFmtId="14" fontId="34" fillId="0" borderId="31" xfId="0" applyNumberFormat="1" applyFont="1" applyBorder="1" applyAlignment="1">
      <alignment horizontal="center"/>
    </xf>
    <xf numFmtId="0" fontId="34" fillId="6" borderId="31" xfId="0" applyFont="1" applyFill="1" applyBorder="1" applyAlignment="1">
      <alignment horizontal="center" vertical="center"/>
    </xf>
    <xf numFmtId="164" fontId="34" fillId="0" borderId="31" xfId="0" applyNumberFormat="1" applyFont="1" applyBorder="1" applyAlignment="1">
      <alignment horizontal="center"/>
    </xf>
    <xf numFmtId="164" fontId="34" fillId="0" borderId="32" xfId="0" applyNumberFormat="1" applyFont="1" applyBorder="1" applyAlignment="1">
      <alignment horizontal="center"/>
    </xf>
    <xf numFmtId="0" fontId="34" fillId="0" borderId="34" xfId="0" applyFont="1" applyBorder="1" applyAlignment="1">
      <alignment horizontal="center" vertical="center"/>
    </xf>
    <xf numFmtId="0" fontId="34" fillId="0" borderId="34" xfId="0" applyFont="1" applyBorder="1"/>
    <xf numFmtId="0" fontId="34" fillId="0" borderId="34" xfId="0" applyFont="1" applyBorder="1" applyAlignment="1">
      <alignment horizontal="center"/>
    </xf>
    <xf numFmtId="14" fontId="34" fillId="0" borderId="34" xfId="0" applyNumberFormat="1" applyFont="1" applyBorder="1" applyAlignment="1">
      <alignment horizontal="center"/>
    </xf>
    <xf numFmtId="0" fontId="34" fillId="6" borderId="34" xfId="0" applyFont="1" applyFill="1" applyBorder="1" applyAlignment="1">
      <alignment horizontal="center" vertical="center"/>
    </xf>
    <xf numFmtId="164" fontId="34" fillId="0" borderId="34" xfId="0" applyNumberFormat="1" applyFont="1" applyBorder="1" applyAlignment="1">
      <alignment horizontal="center"/>
    </xf>
    <xf numFmtId="164" fontId="34" fillId="0" borderId="35" xfId="0" applyNumberFormat="1" applyFont="1" applyBorder="1" applyAlignment="1">
      <alignment horizontal="center"/>
    </xf>
    <xf numFmtId="0" fontId="34" fillId="0" borderId="36" xfId="0" applyFont="1" applyBorder="1" applyAlignment="1">
      <alignment horizontal="center" vertical="center"/>
    </xf>
    <xf numFmtId="0" fontId="34" fillId="0" borderId="36" xfId="0" applyFont="1" applyBorder="1"/>
    <xf numFmtId="0" fontId="34" fillId="0" borderId="36" xfId="0" applyFont="1" applyBorder="1" applyAlignment="1">
      <alignment horizontal="center"/>
    </xf>
    <xf numFmtId="14" fontId="34" fillId="0" borderId="36" xfId="0" applyNumberFormat="1" applyFont="1" applyBorder="1" applyAlignment="1">
      <alignment horizontal="center"/>
    </xf>
    <xf numFmtId="0" fontId="34" fillId="6" borderId="36" xfId="0" applyFont="1" applyFill="1" applyBorder="1" applyAlignment="1">
      <alignment horizontal="center" vertical="center"/>
    </xf>
    <xf numFmtId="164" fontId="34" fillId="0" borderId="36" xfId="0" applyNumberFormat="1" applyFont="1" applyBorder="1" applyAlignment="1">
      <alignment horizontal="center"/>
    </xf>
    <xf numFmtId="164" fontId="34" fillId="0" borderId="37" xfId="0" applyNumberFormat="1" applyFont="1" applyBorder="1" applyAlignment="1">
      <alignment horizontal="center"/>
    </xf>
    <xf numFmtId="0" fontId="49" fillId="0" borderId="0" xfId="0" applyFont="1"/>
    <xf numFmtId="0" fontId="50" fillId="0" borderId="0" xfId="0" applyFont="1" applyAlignment="1">
      <alignment horizontal="right"/>
    </xf>
    <xf numFmtId="0" fontId="19" fillId="3" borderId="0" xfId="0" applyFont="1" applyFill="1"/>
    <xf numFmtId="0" fontId="51" fillId="0" borderId="0" xfId="0" applyFont="1"/>
    <xf numFmtId="0" fontId="0" fillId="3" borderId="0" xfId="0" applyFill="1"/>
    <xf numFmtId="0" fontId="0" fillId="0" borderId="0" xfId="0" applyAlignment="1">
      <alignment horizontal="left"/>
    </xf>
    <xf numFmtId="0" fontId="27" fillId="11" borderId="0" xfId="0" applyFont="1" applyFill="1" applyAlignment="1">
      <alignment horizontal="center" vertical="center"/>
    </xf>
    <xf numFmtId="0" fontId="0" fillId="0" borderId="41" xfId="0" applyBorder="1" applyAlignment="1">
      <alignment horizontal="right"/>
    </xf>
    <xf numFmtId="0" fontId="52" fillId="0" borderId="42" xfId="0" applyFont="1" applyBorder="1" applyAlignment="1">
      <alignment horizontal="left"/>
    </xf>
    <xf numFmtId="0" fontId="56" fillId="0" borderId="42" xfId="0" applyFont="1" applyBorder="1"/>
    <xf numFmtId="0" fontId="57" fillId="0" borderId="42" xfId="0" applyFont="1" applyBorder="1" applyAlignment="1">
      <alignment horizontal="centerContinuous"/>
    </xf>
    <xf numFmtId="0" fontId="57" fillId="0" borderId="43" xfId="0" applyFont="1" applyBorder="1" applyAlignment="1">
      <alignment horizontal="centerContinuous"/>
    </xf>
    <xf numFmtId="0" fontId="56" fillId="0" borderId="0" xfId="0" applyFont="1"/>
    <xf numFmtId="0" fontId="0" fillId="0" borderId="44" xfId="0" applyBorder="1" applyAlignment="1">
      <alignment horizontal="right"/>
    </xf>
    <xf numFmtId="0" fontId="0" fillId="0" borderId="45" xfId="0" applyBorder="1"/>
    <xf numFmtId="0" fontId="58" fillId="0" borderId="0" xfId="0" applyFont="1" applyAlignment="1">
      <alignment vertical="center"/>
    </xf>
    <xf numFmtId="0" fontId="0" fillId="12" borderId="46" xfId="0" applyFill="1" applyBorder="1" applyAlignment="1">
      <alignment horizontal="center" vertical="center"/>
    </xf>
    <xf numFmtId="0" fontId="59" fillId="0" borderId="44" xfId="0" applyFont="1" applyBorder="1" applyAlignment="1">
      <alignment horizontal="right"/>
    </xf>
    <xf numFmtId="0" fontId="60" fillId="0" borderId="0" xfId="0" applyFont="1" applyAlignment="1">
      <alignment vertical="center"/>
    </xf>
    <xf numFmtId="171" fontId="49" fillId="0" borderId="0" xfId="0" applyNumberFormat="1" applyFont="1" applyAlignment="1" applyProtection="1">
      <alignment horizontal="left" vertical="center"/>
      <protection locked="0"/>
    </xf>
    <xf numFmtId="0" fontId="61" fillId="0" borderId="0" xfId="0" applyFont="1" applyAlignment="1">
      <alignment vertical="center"/>
    </xf>
    <xf numFmtId="0" fontId="62" fillId="0" borderId="45" xfId="0" applyFont="1" applyBorder="1" applyAlignment="1" applyProtection="1">
      <alignment vertical="center"/>
      <protection hidden="1"/>
    </xf>
    <xf numFmtId="0" fontId="0" fillId="12" borderId="0" xfId="0" applyFill="1"/>
    <xf numFmtId="0" fontId="0" fillId="0" borderId="45" xfId="0" applyBorder="1" applyAlignment="1">
      <alignment vertical="center"/>
    </xf>
    <xf numFmtId="0" fontId="64" fillId="0" borderId="0" xfId="0" applyFont="1"/>
    <xf numFmtId="0" fontId="13" fillId="0" borderId="44" xfId="0" applyFont="1" applyBorder="1" applyAlignment="1">
      <alignment horizontal="right"/>
    </xf>
    <xf numFmtId="0" fontId="0" fillId="0" borderId="44" xfId="0" applyBorder="1" applyAlignment="1">
      <alignment horizontal="center"/>
    </xf>
    <xf numFmtId="0" fontId="49" fillId="0" borderId="44" xfId="0" applyFont="1" applyBorder="1"/>
    <xf numFmtId="0" fontId="49" fillId="12" borderId="0" xfId="0" applyFont="1" applyFill="1"/>
    <xf numFmtId="0" fontId="49" fillId="0" borderId="0" xfId="0" applyFont="1" applyAlignment="1">
      <alignment horizontal="right"/>
    </xf>
    <xf numFmtId="0" fontId="49" fillId="0" borderId="47" xfId="0" applyFont="1" applyBorder="1"/>
    <xf numFmtId="0" fontId="49" fillId="0" borderId="40" xfId="0" applyFont="1" applyBorder="1"/>
    <xf numFmtId="0" fontId="0" fillId="0" borderId="40" xfId="0" applyBorder="1"/>
    <xf numFmtId="0" fontId="59" fillId="0" borderId="40" xfId="0" applyFont="1" applyBorder="1"/>
    <xf numFmtId="0" fontId="59" fillId="0" borderId="48" xfId="0" applyFont="1" applyBorder="1"/>
    <xf numFmtId="0" fontId="59" fillId="0" borderId="0" xfId="0" applyFont="1"/>
    <xf numFmtId="0" fontId="0" fillId="0" borderId="41" xfId="0" applyBorder="1" applyAlignment="1">
      <alignment horizontal="center" vertical="center"/>
    </xf>
    <xf numFmtId="0" fontId="65" fillId="0" borderId="42" xfId="0" applyFont="1" applyBorder="1" applyAlignment="1">
      <alignment horizontal="center"/>
    </xf>
    <xf numFmtId="0" fontId="5" fillId="0" borderId="44" xfId="0" applyFont="1" applyBorder="1" applyAlignment="1">
      <alignment horizontal="left"/>
    </xf>
    <xf numFmtId="0" fontId="66" fillId="0" borderId="44" xfId="0" applyFont="1" applyBorder="1" applyAlignment="1">
      <alignment horizontal="left" vertical="center"/>
    </xf>
    <xf numFmtId="0" fontId="67" fillId="0" borderId="0" xfId="0" applyFont="1"/>
    <xf numFmtId="0" fontId="51" fillId="6" borderId="49" xfId="0" applyFont="1" applyFill="1" applyBorder="1" applyAlignment="1">
      <alignment horizontal="center" vertical="center"/>
    </xf>
    <xf numFmtId="0" fontId="0" fillId="0" borderId="44" xfId="0" applyBorder="1" applyAlignment="1">
      <alignment horizontal="center" vertical="center"/>
    </xf>
    <xf numFmtId="0" fontId="68" fillId="0" borderId="0" xfId="0" applyFont="1" applyAlignment="1">
      <alignment horizontal="center" vertical="top"/>
    </xf>
    <xf numFmtId="0" fontId="14" fillId="0" borderId="44" xfId="0" applyFont="1" applyBorder="1" applyAlignment="1">
      <alignment horizontal="left"/>
    </xf>
    <xf numFmtId="0" fontId="45" fillId="0" borderId="44" xfId="0" applyFont="1" applyBorder="1" applyAlignment="1">
      <alignment horizontal="left"/>
    </xf>
    <xf numFmtId="0" fontId="69" fillId="0" borderId="0" xfId="0" applyFont="1" applyAlignment="1">
      <alignment horizontal="center" vertical="center"/>
    </xf>
    <xf numFmtId="0" fontId="14" fillId="0" borderId="44" xfId="0" applyFont="1" applyBorder="1"/>
    <xf numFmtId="0" fontId="0" fillId="0" borderId="47" xfId="0" applyBorder="1"/>
    <xf numFmtId="0" fontId="0" fillId="0" borderId="50" xfId="0" applyBorder="1"/>
    <xf numFmtId="0" fontId="51" fillId="0" borderId="0" xfId="0" applyFont="1" applyAlignment="1">
      <alignment vertical="center"/>
    </xf>
    <xf numFmtId="0" fontId="11" fillId="4" borderId="0" xfId="0" applyFont="1" applyFill="1" applyAlignment="1">
      <alignment vertical="center"/>
    </xf>
    <xf numFmtId="0" fontId="71" fillId="4" borderId="0" xfId="0" applyFont="1" applyFill="1" applyAlignment="1">
      <alignment vertical="center"/>
    </xf>
    <xf numFmtId="0" fontId="51" fillId="4" borderId="0" xfId="0" applyFont="1" applyFill="1" applyAlignment="1">
      <alignment vertical="center"/>
    </xf>
    <xf numFmtId="0" fontId="13" fillId="0" borderId="0" xfId="0" applyFont="1" applyAlignment="1">
      <alignment horizontal="right"/>
    </xf>
    <xf numFmtId="0" fontId="13" fillId="0" borderId="0" xfId="0" applyFont="1" applyAlignment="1">
      <alignment horizontal="left"/>
    </xf>
    <xf numFmtId="0" fontId="13" fillId="0" borderId="0" xfId="0" applyFont="1" applyAlignment="1">
      <alignment horizontal="center"/>
    </xf>
    <xf numFmtId="0" fontId="51" fillId="0" borderId="55" xfId="0" applyFont="1" applyBorder="1"/>
    <xf numFmtId="0" fontId="51" fillId="0" borderId="56" xfId="0" applyFont="1" applyBorder="1"/>
    <xf numFmtId="0" fontId="51" fillId="0" borderId="57" xfId="0" applyFont="1" applyBorder="1"/>
    <xf numFmtId="0" fontId="51" fillId="0" borderId="58" xfId="0" applyFont="1" applyBorder="1"/>
    <xf numFmtId="0" fontId="13" fillId="0" borderId="59" xfId="0" applyFont="1" applyBorder="1" applyAlignment="1">
      <alignment horizontal="center"/>
    </xf>
    <xf numFmtId="0" fontId="13" fillId="0" borderId="60" xfId="0" applyFont="1" applyBorder="1" applyAlignment="1">
      <alignment horizontal="center"/>
    </xf>
    <xf numFmtId="0" fontId="24" fillId="0" borderId="61" xfId="0" applyFont="1" applyBorder="1"/>
    <xf numFmtId="0" fontId="24" fillId="0" borderId="62" xfId="0" applyFont="1" applyBorder="1"/>
    <xf numFmtId="0" fontId="13" fillId="0" borderId="63" xfId="0" applyFont="1" applyBorder="1" applyAlignment="1">
      <alignment horizontal="center"/>
    </xf>
    <xf numFmtId="0" fontId="13" fillId="0" borderId="64" xfId="0" applyFont="1" applyBorder="1" applyAlignment="1">
      <alignment horizontal="center"/>
    </xf>
    <xf numFmtId="0" fontId="24" fillId="0" borderId="65" xfId="0" applyFont="1" applyBorder="1"/>
    <xf numFmtId="0" fontId="24" fillId="0" borderId="66" xfId="0" applyFont="1" applyBorder="1"/>
    <xf numFmtId="0" fontId="24" fillId="0" borderId="67" xfId="0" applyFont="1" applyBorder="1"/>
    <xf numFmtId="0" fontId="13" fillId="0" borderId="68" xfId="0" applyFont="1" applyBorder="1" applyAlignment="1">
      <alignment horizontal="center"/>
    </xf>
    <xf numFmtId="0" fontId="13" fillId="0" borderId="69" xfId="0" applyFont="1" applyBorder="1" applyAlignment="1">
      <alignment horizontal="center"/>
    </xf>
    <xf numFmtId="0" fontId="24" fillId="10" borderId="70" xfId="0" applyFont="1" applyFill="1" applyBorder="1"/>
    <xf numFmtId="0" fontId="24" fillId="10" borderId="71" xfId="0" applyFont="1" applyFill="1" applyBorder="1"/>
    <xf numFmtId="0" fontId="24" fillId="0" borderId="72" xfId="0" applyFont="1" applyBorder="1"/>
    <xf numFmtId="0" fontId="24" fillId="0" borderId="73" xfId="0" applyFont="1" applyBorder="1"/>
    <xf numFmtId="0" fontId="58" fillId="3" borderId="57" xfId="0" applyFont="1" applyFill="1" applyBorder="1"/>
    <xf numFmtId="0" fontId="58" fillId="3" borderId="75" xfId="0" applyFont="1" applyFill="1" applyBorder="1"/>
    <xf numFmtId="0" fontId="58" fillId="3" borderId="75" xfId="0" applyFont="1" applyFill="1" applyBorder="1" applyAlignment="1">
      <alignment horizontal="left"/>
    </xf>
    <xf numFmtId="0" fontId="58" fillId="3" borderId="50" xfId="0" applyFont="1" applyFill="1" applyBorder="1"/>
    <xf numFmtId="0" fontId="72" fillId="3" borderId="75" xfId="0" applyFont="1" applyFill="1" applyBorder="1" applyAlignment="1">
      <alignment horizontal="center"/>
    </xf>
    <xf numFmtId="0" fontId="58" fillId="3" borderId="76" xfId="0" applyFont="1" applyFill="1" applyBorder="1"/>
    <xf numFmtId="0" fontId="19" fillId="3" borderId="77" xfId="0" applyFont="1" applyFill="1" applyBorder="1"/>
    <xf numFmtId="0" fontId="19" fillId="3" borderId="29" xfId="0" applyFont="1" applyFill="1" applyBorder="1"/>
    <xf numFmtId="0" fontId="19" fillId="3" borderId="30" xfId="0" applyFont="1" applyFill="1" applyBorder="1"/>
    <xf numFmtId="0" fontId="19" fillId="3" borderId="0" xfId="0" applyFont="1" applyFill="1" applyAlignment="1">
      <alignment horizontal="center"/>
    </xf>
    <xf numFmtId="0" fontId="19" fillId="3" borderId="28" xfId="0" applyFont="1" applyFill="1" applyBorder="1" applyAlignment="1">
      <alignment horizontal="center"/>
    </xf>
    <xf numFmtId="0" fontId="19" fillId="3" borderId="78" xfId="0" applyFont="1" applyFill="1" applyBorder="1"/>
    <xf numFmtId="0" fontId="59" fillId="3" borderId="79" xfId="0" applyFont="1" applyFill="1" applyBorder="1" applyAlignment="1">
      <alignment horizontal="center"/>
    </xf>
    <xf numFmtId="0" fontId="59" fillId="3" borderId="80" xfId="0" applyFont="1" applyFill="1" applyBorder="1" applyAlignment="1">
      <alignment horizontal="center"/>
    </xf>
    <xf numFmtId="0" fontId="0" fillId="3" borderId="80" xfId="0" applyFill="1" applyBorder="1"/>
    <xf numFmtId="0" fontId="0" fillId="3" borderId="81" xfId="0" applyFill="1" applyBorder="1" applyAlignment="1">
      <alignment horizontal="center"/>
    </xf>
    <xf numFmtId="0" fontId="0" fillId="3" borderId="81" xfId="0" applyFill="1" applyBorder="1"/>
    <xf numFmtId="0" fontId="0" fillId="3" borderId="82" xfId="0" applyFill="1" applyBorder="1"/>
    <xf numFmtId="0" fontId="59" fillId="3" borderId="83" xfId="0" applyFont="1" applyFill="1" applyBorder="1" applyAlignment="1">
      <alignment horizontal="center"/>
    </xf>
    <xf numFmtId="0" fontId="59" fillId="3" borderId="0" xfId="0" applyFont="1" applyFill="1" applyAlignment="1">
      <alignment horizontal="center"/>
    </xf>
    <xf numFmtId="0" fontId="0" fillId="3" borderId="0" xfId="0" applyFill="1" applyAlignment="1">
      <alignment horizontal="center"/>
    </xf>
    <xf numFmtId="0" fontId="0" fillId="3" borderId="84" xfId="0" applyFill="1" applyBorder="1"/>
    <xf numFmtId="0" fontId="0" fillId="0" borderId="84" xfId="0" applyBorder="1"/>
    <xf numFmtId="0" fontId="0" fillId="3" borderId="85" xfId="0" applyFill="1" applyBorder="1"/>
    <xf numFmtId="0" fontId="59" fillId="3" borderId="86" xfId="0" applyFont="1" applyFill="1" applyBorder="1" applyAlignment="1">
      <alignment horizontal="center"/>
    </xf>
    <xf numFmtId="0" fontId="59" fillId="3" borderId="31" xfId="0" applyFont="1" applyFill="1" applyBorder="1" applyAlignment="1">
      <alignment horizontal="center"/>
    </xf>
    <xf numFmtId="0" fontId="0" fillId="3" borderId="32" xfId="0" applyFill="1" applyBorder="1"/>
    <xf numFmtId="0" fontId="59" fillId="3" borderId="34" xfId="0" applyFont="1" applyFill="1" applyBorder="1" applyAlignment="1">
      <alignment horizontal="center"/>
    </xf>
    <xf numFmtId="0" fontId="0" fillId="3" borderId="35" xfId="0" applyFill="1" applyBorder="1"/>
    <xf numFmtId="0" fontId="59" fillId="3" borderId="87" xfId="0" applyFont="1" applyFill="1" applyBorder="1" applyAlignment="1">
      <alignment horizontal="center"/>
    </xf>
    <xf numFmtId="0" fontId="59" fillId="3" borderId="88" xfId="0" applyFont="1" applyFill="1" applyBorder="1" applyAlignment="1">
      <alignment horizontal="center"/>
    </xf>
    <xf numFmtId="0" fontId="0" fillId="3" borderId="88" xfId="0" applyFill="1" applyBorder="1"/>
    <xf numFmtId="0" fontId="0" fillId="3" borderId="23" xfId="0" applyFill="1" applyBorder="1" applyAlignment="1">
      <alignment horizontal="center"/>
    </xf>
    <xf numFmtId="0" fontId="0" fillId="3" borderId="23" xfId="0" applyFill="1" applyBorder="1"/>
    <xf numFmtId="0" fontId="59" fillId="3" borderId="23" xfId="0" applyFont="1" applyFill="1" applyBorder="1" applyAlignment="1">
      <alignment horizontal="center"/>
    </xf>
    <xf numFmtId="0" fontId="0" fillId="0" borderId="24" xfId="0" applyBorder="1"/>
    <xf numFmtId="0" fontId="74" fillId="0" borderId="92" xfId="0" applyFont="1" applyBorder="1"/>
    <xf numFmtId="0" fontId="74" fillId="0" borderId="93" xfId="0" applyFont="1" applyBorder="1"/>
    <xf numFmtId="0" fontId="74" fillId="0" borderId="49" xfId="0" applyFont="1" applyBorder="1"/>
    <xf numFmtId="0" fontId="27" fillId="0" borderId="49" xfId="0" applyFont="1" applyBorder="1" applyAlignment="1">
      <alignment horizontal="center"/>
    </xf>
    <xf numFmtId="0" fontId="74" fillId="0" borderId="49" xfId="0" applyFont="1" applyBorder="1" applyAlignment="1">
      <alignment horizontal="center"/>
    </xf>
    <xf numFmtId="0" fontId="74" fillId="0" borderId="94" xfId="0" applyFont="1" applyBorder="1"/>
    <xf numFmtId="0" fontId="74" fillId="0" borderId="95" xfId="0" applyFont="1" applyBorder="1"/>
    <xf numFmtId="0" fontId="19" fillId="12" borderId="96" xfId="0" applyFont="1" applyFill="1" applyBorder="1"/>
    <xf numFmtId="0" fontId="19" fillId="12" borderId="81" xfId="0" applyFont="1" applyFill="1" applyBorder="1"/>
    <xf numFmtId="0" fontId="19" fillId="12" borderId="38" xfId="0" applyFont="1" applyFill="1" applyBorder="1"/>
    <xf numFmtId="0" fontId="19" fillId="12" borderId="0" xfId="0" applyFont="1" applyFill="1" applyAlignment="1">
      <alignment horizontal="center"/>
    </xf>
    <xf numFmtId="0" fontId="19" fillId="12" borderId="0" xfId="0" applyFont="1" applyFill="1"/>
    <xf numFmtId="0" fontId="19" fillId="12" borderId="39" xfId="0" applyFont="1" applyFill="1" applyBorder="1" applyAlignment="1">
      <alignment horizontal="center"/>
    </xf>
    <xf numFmtId="0" fontId="19" fillId="12" borderId="97" xfId="0" applyFont="1" applyFill="1" applyBorder="1"/>
    <xf numFmtId="0" fontId="29" fillId="3" borderId="98" xfId="0" applyFont="1" applyFill="1" applyBorder="1" applyAlignment="1">
      <alignment horizontal="center"/>
    </xf>
    <xf numFmtId="0" fontId="29" fillId="3" borderId="99" xfId="0" applyFont="1" applyFill="1" applyBorder="1" applyAlignment="1">
      <alignment horizontal="center"/>
    </xf>
    <xf numFmtId="0" fontId="0" fillId="3" borderId="99" xfId="0" applyFill="1" applyBorder="1"/>
    <xf numFmtId="0" fontId="0" fillId="3" borderId="99" xfId="0" applyFill="1" applyBorder="1" applyAlignment="1">
      <alignment horizontal="center"/>
    </xf>
    <xf numFmtId="0" fontId="0" fillId="0" borderId="100" xfId="0" applyBorder="1"/>
    <xf numFmtId="0" fontId="29" fillId="3" borderId="86" xfId="0" applyFont="1" applyFill="1" applyBorder="1" applyAlignment="1">
      <alignment horizontal="center"/>
    </xf>
    <xf numFmtId="0" fontId="29" fillId="3" borderId="34" xfId="0" applyFont="1" applyFill="1" applyBorder="1" applyAlignment="1">
      <alignment horizontal="center"/>
    </xf>
    <xf numFmtId="0" fontId="0" fillId="3" borderId="34" xfId="0" applyFill="1" applyBorder="1"/>
    <xf numFmtId="0" fontId="0" fillId="3" borderId="34" xfId="0" applyFill="1" applyBorder="1" applyAlignment="1">
      <alignment horizontal="center"/>
    </xf>
    <xf numFmtId="0" fontId="0" fillId="0" borderId="101" xfId="0" applyBorder="1"/>
    <xf numFmtId="0" fontId="29" fillId="3" borderId="87" xfId="0" applyFont="1" applyFill="1" applyBorder="1" applyAlignment="1">
      <alignment horizontal="center"/>
    </xf>
    <xf numFmtId="0" fontId="29" fillId="3" borderId="88" xfId="0" applyFont="1" applyFill="1" applyBorder="1" applyAlignment="1">
      <alignment horizontal="center"/>
    </xf>
    <xf numFmtId="0" fontId="0" fillId="3" borderId="88" xfId="0" applyFill="1" applyBorder="1" applyAlignment="1">
      <alignment horizontal="center"/>
    </xf>
    <xf numFmtId="0" fontId="0" fillId="0" borderId="102" xfId="0" applyBorder="1"/>
    <xf numFmtId="0" fontId="0" fillId="6" borderId="103" xfId="0" applyFill="1" applyBorder="1"/>
    <xf numFmtId="0" fontId="0" fillId="6" borderId="104" xfId="0" applyFill="1" applyBorder="1"/>
    <xf numFmtId="0" fontId="0" fillId="6" borderId="104" xfId="0" applyFill="1" applyBorder="1" applyAlignment="1">
      <alignment horizontal="center"/>
    </xf>
    <xf numFmtId="0" fontId="29" fillId="6" borderId="104" xfId="0" applyFont="1" applyFill="1" applyBorder="1" applyAlignment="1">
      <alignment horizontal="center"/>
    </xf>
    <xf numFmtId="0" fontId="0" fillId="6" borderId="105" xfId="0" applyFill="1" applyBorder="1"/>
    <xf numFmtId="0" fontId="29" fillId="3" borderId="106" xfId="0" applyFont="1" applyFill="1" applyBorder="1" applyAlignment="1">
      <alignment horizontal="center"/>
    </xf>
    <xf numFmtId="0" fontId="29" fillId="3" borderId="31" xfId="0" applyFont="1" applyFill="1" applyBorder="1" applyAlignment="1">
      <alignment horizontal="center"/>
    </xf>
    <xf numFmtId="0" fontId="0" fillId="3" borderId="31" xfId="0" applyFill="1" applyBorder="1"/>
    <xf numFmtId="0" fontId="0" fillId="3" borderId="31" xfId="0" applyFill="1" applyBorder="1" applyAlignment="1">
      <alignment horizontal="center"/>
    </xf>
    <xf numFmtId="0" fontId="0" fillId="0" borderId="107" xfId="0" applyBorder="1"/>
    <xf numFmtId="0" fontId="75" fillId="0" borderId="0" xfId="0" applyFont="1" applyAlignment="1">
      <alignment vertical="center"/>
    </xf>
    <xf numFmtId="0" fontId="49" fillId="0" borderId="0" xfId="0" applyFont="1" applyAlignment="1">
      <alignment horizontal="center"/>
    </xf>
    <xf numFmtId="0" fontId="49" fillId="12" borderId="0" xfId="0" applyFont="1" applyFill="1" applyAlignment="1">
      <alignment horizontal="center"/>
    </xf>
    <xf numFmtId="0" fontId="49" fillId="2" borderId="0" xfId="0" applyFont="1" applyFill="1"/>
    <xf numFmtId="0" fontId="19" fillId="3" borderId="69" xfId="0" applyFont="1" applyFill="1" applyBorder="1"/>
    <xf numFmtId="0" fontId="19" fillId="3" borderId="108" xfId="0" applyFont="1" applyFill="1" applyBorder="1"/>
    <xf numFmtId="0" fontId="19" fillId="3" borderId="68" xfId="0" applyFont="1" applyFill="1" applyBorder="1"/>
    <xf numFmtId="0" fontId="19" fillId="3" borderId="109" xfId="0" applyFont="1" applyFill="1" applyBorder="1"/>
    <xf numFmtId="0" fontId="19" fillId="3" borderId="110" xfId="0" applyFont="1" applyFill="1" applyBorder="1"/>
    <xf numFmtId="0" fontId="19" fillId="3" borderId="111" xfId="0" applyFont="1" applyFill="1" applyBorder="1"/>
    <xf numFmtId="0" fontId="19" fillId="2" borderId="112" xfId="0" applyFont="1" applyFill="1" applyBorder="1" applyAlignment="1">
      <alignment horizontal="right"/>
    </xf>
    <xf numFmtId="0" fontId="36" fillId="14" borderId="0" xfId="0" applyFont="1" applyFill="1"/>
    <xf numFmtId="0" fontId="0" fillId="14" borderId="0" xfId="0" applyFill="1"/>
    <xf numFmtId="0" fontId="49" fillId="0" borderId="0" xfId="0" applyFont="1" applyAlignment="1">
      <alignment horizontal="left"/>
    </xf>
    <xf numFmtId="0" fontId="36" fillId="2" borderId="0" xfId="0" applyFont="1" applyFill="1"/>
    <xf numFmtId="0" fontId="19" fillId="14" borderId="0" xfId="0" applyFont="1" applyFill="1" applyAlignment="1">
      <alignment horizontal="left"/>
    </xf>
    <xf numFmtId="0" fontId="49" fillId="3" borderId="0" xfId="0" applyFont="1" applyFill="1"/>
    <xf numFmtId="0" fontId="19" fillId="5" borderId="0" xfId="0" applyFont="1" applyFill="1" applyAlignment="1">
      <alignment horizontal="center"/>
    </xf>
    <xf numFmtId="0" fontId="49" fillId="6" borderId="0" xfId="0" quotePrefix="1" applyFont="1" applyFill="1" applyAlignment="1">
      <alignment horizontal="left"/>
    </xf>
    <xf numFmtId="0" fontId="19" fillId="3" borderId="114" xfId="0" applyFont="1" applyFill="1" applyBorder="1" applyAlignment="1">
      <alignment horizontal="right"/>
    </xf>
    <xf numFmtId="0" fontId="19" fillId="3" borderId="115" xfId="0" applyFont="1" applyFill="1" applyBorder="1" applyAlignment="1">
      <alignment horizontal="right"/>
    </xf>
    <xf numFmtId="0" fontId="19" fillId="3" borderId="116" xfId="0" applyFont="1" applyFill="1" applyBorder="1" applyAlignment="1">
      <alignment horizontal="right"/>
    </xf>
    <xf numFmtId="0" fontId="49" fillId="6" borderId="0" xfId="0" applyFont="1" applyFill="1" applyAlignment="1">
      <alignment horizontal="left"/>
    </xf>
    <xf numFmtId="0" fontId="19" fillId="3" borderId="117" xfId="0" applyFont="1" applyFill="1" applyBorder="1" applyAlignment="1">
      <alignment horizontal="right"/>
    </xf>
    <xf numFmtId="0" fontId="19" fillId="3" borderId="110" xfId="0" applyFont="1" applyFill="1" applyBorder="1" applyAlignment="1">
      <alignment horizontal="right"/>
    </xf>
    <xf numFmtId="0" fontId="19" fillId="3" borderId="118" xfId="0" applyFont="1" applyFill="1" applyBorder="1" applyAlignment="1">
      <alignment horizontal="right"/>
    </xf>
    <xf numFmtId="0" fontId="19" fillId="3" borderId="119" xfId="0" applyFont="1" applyFill="1" applyBorder="1" applyAlignment="1">
      <alignment horizontal="right"/>
    </xf>
    <xf numFmtId="0" fontId="19" fillId="3" borderId="120" xfId="0" applyFont="1" applyFill="1" applyBorder="1" applyAlignment="1">
      <alignment horizontal="right"/>
    </xf>
    <xf numFmtId="0" fontId="19" fillId="3" borderId="121" xfId="0" applyFont="1" applyFill="1" applyBorder="1" applyAlignment="1">
      <alignment horizontal="right"/>
    </xf>
    <xf numFmtId="0" fontId="77" fillId="3" borderId="0" xfId="0" applyFont="1" applyFill="1"/>
    <xf numFmtId="0" fontId="12" fillId="0" borderId="0" xfId="0" applyFont="1"/>
    <xf numFmtId="0" fontId="23" fillId="0" borderId="0" xfId="0" applyFont="1"/>
    <xf numFmtId="0" fontId="0" fillId="0" borderId="0" xfId="0" applyAlignment="1">
      <alignment horizontal="right" vertical="center"/>
    </xf>
    <xf numFmtId="0" fontId="5" fillId="0" borderId="0" xfId="0" applyFont="1" applyAlignment="1">
      <alignment horizontal="left"/>
    </xf>
    <xf numFmtId="0" fontId="13" fillId="3" borderId="0" xfId="0" applyFont="1" applyFill="1"/>
    <xf numFmtId="0" fontId="49" fillId="3" borderId="0" xfId="0" applyFont="1" applyFill="1" applyAlignment="1">
      <alignment horizontal="left"/>
    </xf>
    <xf numFmtId="0" fontId="13" fillId="2" borderId="0" xfId="0" applyFont="1" applyFill="1" applyAlignment="1">
      <alignment horizontal="center"/>
    </xf>
    <xf numFmtId="0" fontId="49" fillId="3" borderId="0" xfId="0" applyFont="1" applyFill="1" applyAlignment="1">
      <alignment horizontal="right"/>
    </xf>
    <xf numFmtId="0" fontId="13" fillId="3" borderId="0" xfId="0" applyFont="1" applyFill="1" applyAlignment="1">
      <alignment horizontal="left"/>
    </xf>
    <xf numFmtId="44" fontId="19" fillId="3" borderId="114" xfId="0" applyNumberFormat="1" applyFont="1" applyFill="1" applyBorder="1" applyAlignment="1">
      <alignment horizontal="left"/>
    </xf>
    <xf numFmtId="44" fontId="19" fillId="3" borderId="115" xfId="0" applyNumberFormat="1" applyFont="1" applyFill="1" applyBorder="1" applyAlignment="1">
      <alignment horizontal="left"/>
    </xf>
    <xf numFmtId="44" fontId="19" fillId="3" borderId="116" xfId="0" applyNumberFormat="1" applyFont="1" applyFill="1" applyBorder="1" applyAlignment="1">
      <alignment horizontal="left"/>
    </xf>
    <xf numFmtId="44" fontId="19" fillId="3" borderId="0" xfId="0" applyNumberFormat="1" applyFont="1" applyFill="1"/>
    <xf numFmtId="44" fontId="19" fillId="3" borderId="0" xfId="0" applyNumberFormat="1" applyFont="1" applyFill="1" applyAlignment="1">
      <alignment horizontal="left"/>
    </xf>
    <xf numFmtId="44" fontId="49" fillId="3" borderId="0" xfId="0" applyNumberFormat="1" applyFont="1" applyFill="1"/>
    <xf numFmtId="44" fontId="19" fillId="3" borderId="117" xfId="0" applyNumberFormat="1" applyFont="1" applyFill="1" applyBorder="1" applyAlignment="1">
      <alignment horizontal="left"/>
    </xf>
    <xf numFmtId="44" fontId="19" fillId="3" borderId="110" xfId="0" applyNumberFormat="1" applyFont="1" applyFill="1" applyBorder="1" applyAlignment="1">
      <alignment horizontal="left"/>
    </xf>
    <xf numFmtId="44" fontId="19" fillId="3" borderId="118" xfId="0" applyNumberFormat="1" applyFont="1" applyFill="1" applyBorder="1" applyAlignment="1">
      <alignment horizontal="left"/>
    </xf>
    <xf numFmtId="0" fontId="20" fillId="0" borderId="0" xfId="0" applyFont="1" applyAlignment="1">
      <alignment horizontal="center"/>
    </xf>
    <xf numFmtId="44" fontId="20" fillId="3" borderId="0" xfId="0" applyNumberFormat="1" applyFont="1" applyFill="1" applyAlignment="1">
      <alignment horizontal="center"/>
    </xf>
    <xf numFmtId="44" fontId="49" fillId="2" borderId="0" xfId="0" applyNumberFormat="1" applyFont="1" applyFill="1"/>
    <xf numFmtId="44" fontId="49" fillId="5" borderId="0" xfId="0" applyNumberFormat="1" applyFont="1" applyFill="1"/>
    <xf numFmtId="44" fontId="77" fillId="3" borderId="0" xfId="0" applyNumberFormat="1" applyFont="1" applyFill="1" applyAlignment="1">
      <alignment horizontal="left"/>
    </xf>
    <xf numFmtId="44" fontId="77" fillId="3" borderId="0" xfId="0" applyNumberFormat="1" applyFont="1" applyFill="1"/>
    <xf numFmtId="44" fontId="78" fillId="3" borderId="0" xfId="0" applyNumberFormat="1" applyFont="1" applyFill="1" applyAlignment="1">
      <alignment horizontal="left"/>
    </xf>
    <xf numFmtId="44" fontId="19" fillId="3" borderId="0" xfId="0" applyNumberFormat="1" applyFont="1" applyFill="1" applyAlignment="1">
      <alignment horizontal="center"/>
    </xf>
    <xf numFmtId="44" fontId="49" fillId="3" borderId="0" xfId="0" applyNumberFormat="1" applyFont="1" applyFill="1" applyAlignment="1">
      <alignment horizontal="left"/>
    </xf>
    <xf numFmtId="44" fontId="49" fillId="3" borderId="0" xfId="0" applyNumberFormat="1" applyFont="1" applyFill="1" applyAlignment="1">
      <alignment horizontal="center"/>
    </xf>
    <xf numFmtId="44" fontId="49" fillId="5" borderId="0" xfId="0" applyNumberFormat="1" applyFont="1" applyFill="1" applyAlignment="1">
      <alignment horizontal="left"/>
    </xf>
    <xf numFmtId="44" fontId="49" fillId="2" borderId="0" xfId="0" applyNumberFormat="1" applyFont="1" applyFill="1" applyAlignment="1">
      <alignment horizontal="left"/>
    </xf>
    <xf numFmtId="0" fontId="0" fillId="3" borderId="122" xfId="0" applyFill="1" applyBorder="1"/>
    <xf numFmtId="0" fontId="80" fillId="3" borderId="122" xfId="0" applyFont="1" applyFill="1" applyBorder="1" applyAlignment="1">
      <alignment horizontal="center"/>
    </xf>
    <xf numFmtId="0" fontId="0" fillId="3" borderId="122" xfId="0" applyFill="1" applyBorder="1" applyAlignment="1">
      <alignment horizontal="left"/>
    </xf>
    <xf numFmtId="0" fontId="81" fillId="0" borderId="0" xfId="0" applyFont="1" applyAlignment="1">
      <alignment vertical="center"/>
    </xf>
    <xf numFmtId="0" fontId="49" fillId="3" borderId="0" xfId="0" applyFont="1" applyFill="1" applyAlignment="1">
      <alignment horizontal="center"/>
    </xf>
    <xf numFmtId="43" fontId="49" fillId="2" borderId="0" xfId="0" applyNumberFormat="1" applyFont="1" applyFill="1"/>
    <xf numFmtId="43" fontId="49" fillId="5" borderId="0" xfId="0" applyNumberFormat="1" applyFont="1" applyFill="1"/>
    <xf numFmtId="0" fontId="77" fillId="3" borderId="0" xfId="0" applyFont="1" applyFill="1" applyAlignment="1">
      <alignment horizontal="right"/>
    </xf>
    <xf numFmtId="44" fontId="49" fillId="5" borderId="112" xfId="0" applyNumberFormat="1" applyFont="1" applyFill="1" applyBorder="1" applyAlignment="1">
      <alignment horizontal="left"/>
    </xf>
    <xf numFmtId="0" fontId="11" fillId="15" borderId="0" xfId="0" applyFont="1" applyFill="1"/>
    <xf numFmtId="0" fontId="71" fillId="15" borderId="0" xfId="0" applyFont="1" applyFill="1"/>
    <xf numFmtId="0" fontId="82" fillId="0" borderId="53" xfId="0" applyFont="1" applyBorder="1"/>
    <xf numFmtId="0" fontId="83" fillId="6" borderId="58" xfId="0" applyFont="1" applyFill="1" applyBorder="1"/>
    <xf numFmtId="0" fontId="82" fillId="6" borderId="123" xfId="0" applyFont="1" applyFill="1" applyBorder="1"/>
    <xf numFmtId="0" fontId="83" fillId="6" borderId="123" xfId="0" applyFont="1" applyFill="1" applyBorder="1"/>
    <xf numFmtId="0" fontId="82" fillId="6" borderId="124" xfId="0" applyFont="1" applyFill="1" applyBorder="1"/>
    <xf numFmtId="0" fontId="82" fillId="0" borderId="0" xfId="0" applyFont="1"/>
    <xf numFmtId="0" fontId="19" fillId="0" borderId="53" xfId="0" applyFont="1" applyBorder="1"/>
    <xf numFmtId="0" fontId="20" fillId="0" borderId="125" xfId="0" applyFont="1" applyBorder="1"/>
    <xf numFmtId="0" fontId="20" fillId="0" borderId="126" xfId="0" applyFont="1" applyBorder="1"/>
    <xf numFmtId="0" fontId="19" fillId="0" borderId="125" xfId="0" applyFont="1" applyBorder="1"/>
    <xf numFmtId="0" fontId="20" fillId="0" borderId="127" xfId="0" applyFont="1" applyBorder="1"/>
    <xf numFmtId="0" fontId="19" fillId="5" borderId="128" xfId="0" applyFont="1" applyFill="1" applyBorder="1"/>
    <xf numFmtId="0" fontId="60" fillId="0" borderId="0" xfId="0" applyFont="1"/>
    <xf numFmtId="44" fontId="19" fillId="16" borderId="0" xfId="3" applyFont="1" applyFill="1"/>
    <xf numFmtId="0" fontId="85" fillId="0" borderId="0" xfId="0" applyFont="1"/>
    <xf numFmtId="0" fontId="86" fillId="0" borderId="0" xfId="0" applyFont="1"/>
    <xf numFmtId="0" fontId="83" fillId="6" borderId="129" xfId="0" applyFont="1" applyFill="1" applyBorder="1"/>
    <xf numFmtId="0" fontId="13" fillId="0" borderId="130" xfId="0" applyFont="1" applyBorder="1"/>
    <xf numFmtId="0" fontId="13" fillId="0" borderId="125" xfId="0" applyFont="1" applyBorder="1"/>
    <xf numFmtId="0" fontId="13" fillId="0" borderId="126" xfId="0" applyFont="1" applyBorder="1"/>
    <xf numFmtId="0" fontId="84" fillId="0" borderId="130" xfId="0" applyFont="1" applyBorder="1"/>
    <xf numFmtId="0" fontId="19" fillId="0" borderId="130" xfId="0" applyFont="1" applyBorder="1"/>
    <xf numFmtId="0" fontId="84" fillId="0" borderId="131" xfId="0" applyFont="1" applyBorder="1"/>
    <xf numFmtId="0" fontId="87" fillId="0" borderId="0" xfId="0" applyFont="1"/>
    <xf numFmtId="172" fontId="87" fillId="0" borderId="0" xfId="0" applyNumberFormat="1" applyFont="1"/>
    <xf numFmtId="0" fontId="19" fillId="16" borderId="0" xfId="0" quotePrefix="1" applyFont="1" applyFill="1"/>
    <xf numFmtId="0" fontId="15" fillId="0" borderId="0" xfId="0" applyFont="1"/>
    <xf numFmtId="0" fontId="78" fillId="0" borderId="0" xfId="0" applyFont="1"/>
    <xf numFmtId="0" fontId="88" fillId="0" borderId="0" xfId="0" applyFont="1"/>
    <xf numFmtId="0" fontId="59" fillId="0" borderId="0" xfId="0" applyFont="1" applyAlignment="1">
      <alignment horizontal="right"/>
    </xf>
    <xf numFmtId="174" fontId="59" fillId="12" borderId="0" xfId="0" applyNumberFormat="1" applyFont="1" applyFill="1" applyProtection="1">
      <protection locked="0"/>
    </xf>
    <xf numFmtId="0" fontId="35" fillId="0" borderId="0" xfId="0" applyFont="1"/>
    <xf numFmtId="2" fontId="85" fillId="0" borderId="49" xfId="0" applyNumberFormat="1" applyFont="1" applyBorder="1" applyAlignment="1">
      <alignment horizontal="center"/>
    </xf>
    <xf numFmtId="1" fontId="13" fillId="0" borderId="34" xfId="0" applyNumberFormat="1" applyFont="1" applyBorder="1" applyAlignment="1" applyProtection="1">
      <alignment horizontal="center"/>
      <protection locked="0"/>
    </xf>
    <xf numFmtId="2" fontId="13" fillId="0" borderId="34" xfId="0" applyNumberFormat="1" applyFont="1" applyBorder="1" applyAlignment="1">
      <alignment horizontal="center"/>
    </xf>
    <xf numFmtId="2" fontId="13" fillId="10" borderId="132" xfId="0" applyNumberFormat="1" applyFont="1" applyFill="1" applyBorder="1" applyAlignment="1">
      <alignment horizontal="center"/>
    </xf>
    <xf numFmtId="1" fontId="13" fillId="0" borderId="34" xfId="0" applyNumberFormat="1" applyFont="1" applyBorder="1" applyAlignment="1">
      <alignment horizontal="center"/>
    </xf>
    <xf numFmtId="4" fontId="14" fillId="18" borderId="133" xfId="8" applyNumberFormat="1" applyFont="1" applyFill="1" applyBorder="1" applyAlignment="1">
      <alignment horizontal="center"/>
    </xf>
    <xf numFmtId="174" fontId="13" fillId="5" borderId="0" xfId="0" applyNumberFormat="1" applyFont="1" applyFill="1" applyProtection="1">
      <protection locked="0"/>
    </xf>
    <xf numFmtId="0" fontId="84" fillId="0" borderId="0" xfId="0" applyFont="1"/>
    <xf numFmtId="0" fontId="13" fillId="0" borderId="134" xfId="0" applyFont="1" applyBorder="1"/>
    <xf numFmtId="165" fontId="13" fillId="0" borderId="134" xfId="0" applyNumberFormat="1" applyFont="1" applyBorder="1"/>
    <xf numFmtId="0" fontId="59" fillId="0" borderId="135" xfId="0" applyFont="1" applyBorder="1"/>
    <xf numFmtId="0" fontId="59" fillId="0" borderId="136" xfId="0" applyFont="1" applyBorder="1" applyAlignment="1">
      <alignment horizontal="center"/>
    </xf>
    <xf numFmtId="0" fontId="59" fillId="10" borderId="136" xfId="0" applyFont="1" applyFill="1" applyBorder="1" applyAlignment="1">
      <alignment horizontal="center"/>
    </xf>
    <xf numFmtId="9" fontId="59" fillId="12" borderId="136" xfId="0" applyNumberFormat="1" applyFont="1" applyFill="1" applyBorder="1" applyAlignment="1">
      <alignment horizontal="center"/>
    </xf>
    <xf numFmtId="0" fontId="59" fillId="17" borderId="136" xfId="0" applyFont="1" applyFill="1" applyBorder="1" applyAlignment="1">
      <alignment horizontal="center"/>
    </xf>
    <xf numFmtId="0" fontId="59" fillId="3" borderId="137" xfId="0" applyFont="1" applyFill="1" applyBorder="1" applyAlignment="1">
      <alignment horizontal="center"/>
    </xf>
    <xf numFmtId="0" fontId="90" fillId="0" borderId="138" xfId="0" applyFont="1" applyBorder="1"/>
    <xf numFmtId="0" fontId="91" fillId="0" borderId="0" xfId="0" applyFont="1"/>
    <xf numFmtId="0" fontId="0" fillId="0" borderId="143" xfId="0" applyBorder="1" applyAlignment="1">
      <alignment horizontal="center"/>
    </xf>
    <xf numFmtId="0" fontId="0" fillId="0" borderId="144" xfId="0" applyBorder="1" applyAlignment="1">
      <alignment horizontal="center"/>
    </xf>
    <xf numFmtId="0" fontId="94" fillId="0" borderId="144" xfId="0" applyFont="1" applyBorder="1" applyAlignment="1">
      <alignment horizontal="center"/>
    </xf>
    <xf numFmtId="0" fontId="94" fillId="0" borderId="145" xfId="0" applyFont="1" applyBorder="1" applyAlignment="1">
      <alignment horizontal="center"/>
    </xf>
    <xf numFmtId="175" fontId="0" fillId="0" borderId="146" xfId="0" applyNumberFormat="1" applyBorder="1"/>
    <xf numFmtId="175" fontId="0" fillId="0" borderId="147" xfId="0" applyNumberFormat="1" applyBorder="1"/>
    <xf numFmtId="175" fontId="0" fillId="0" borderId="148" xfId="0" applyNumberFormat="1" applyBorder="1"/>
    <xf numFmtId="175" fontId="0" fillId="0" borderId="35" xfId="0" applyNumberFormat="1" applyBorder="1"/>
    <xf numFmtId="175" fontId="0" fillId="0" borderId="149" xfId="0" applyNumberFormat="1" applyBorder="1"/>
    <xf numFmtId="175" fontId="0" fillId="0" borderId="33" xfId="0" applyNumberFormat="1" applyBorder="1"/>
    <xf numFmtId="175" fontId="0" fillId="0" borderId="150" xfId="0" applyNumberFormat="1" applyBorder="1"/>
    <xf numFmtId="175" fontId="0" fillId="0" borderId="151" xfId="0" applyNumberFormat="1" applyBorder="1"/>
    <xf numFmtId="175" fontId="0" fillId="0" borderId="152" xfId="0" applyNumberFormat="1" applyBorder="1"/>
    <xf numFmtId="175" fontId="95" fillId="6" borderId="0" xfId="0" applyNumberFormat="1" applyFont="1" applyFill="1"/>
    <xf numFmtId="175" fontId="0" fillId="0" borderId="0" xfId="0" applyNumberFormat="1"/>
    <xf numFmtId="0" fontId="94" fillId="0" borderId="143" xfId="0" applyFont="1" applyBorder="1" applyAlignment="1">
      <alignment horizontal="center"/>
    </xf>
    <xf numFmtId="175" fontId="13" fillId="0" borderId="0" xfId="0" applyNumberFormat="1" applyFont="1"/>
    <xf numFmtId="0" fontId="0" fillId="0" borderId="0" xfId="0" applyAlignment="1">
      <alignment horizontal="right"/>
    </xf>
    <xf numFmtId="175" fontId="76" fillId="12" borderId="0" xfId="0" applyNumberFormat="1" applyFont="1" applyFill="1"/>
    <xf numFmtId="0" fontId="0" fillId="0" borderId="42" xfId="0" applyBorder="1"/>
    <xf numFmtId="175" fontId="0" fillId="10" borderId="0" xfId="0" applyNumberFormat="1" applyFill="1"/>
    <xf numFmtId="0" fontId="0" fillId="10" borderId="42" xfId="0" applyFill="1" applyBorder="1"/>
    <xf numFmtId="0" fontId="0" fillId="0" borderId="122" xfId="0" applyBorder="1"/>
    <xf numFmtId="0" fontId="0" fillId="0" borderId="122" xfId="0" applyBorder="1" applyAlignment="1">
      <alignment horizontal="center"/>
    </xf>
    <xf numFmtId="175" fontId="0" fillId="0" borderId="122" xfId="0" applyNumberFormat="1" applyBorder="1"/>
    <xf numFmtId="0" fontId="95" fillId="0" borderId="144" xfId="0" applyFont="1" applyBorder="1" applyAlignment="1">
      <alignment horizontal="center"/>
    </xf>
    <xf numFmtId="0" fontId="95" fillId="0" borderId="145" xfId="0" applyFont="1" applyBorder="1" applyAlignment="1">
      <alignment horizontal="center"/>
    </xf>
    <xf numFmtId="175" fontId="29" fillId="6" borderId="0" xfId="0" applyNumberFormat="1" applyFont="1" applyFill="1"/>
    <xf numFmtId="0" fontId="99" fillId="0" borderId="0" xfId="0" applyFont="1"/>
    <xf numFmtId="0" fontId="72" fillId="3" borderId="0" xfId="0" applyFont="1" applyFill="1"/>
    <xf numFmtId="0" fontId="61" fillId="0" borderId="0" xfId="0" applyFont="1" applyAlignment="1">
      <alignment horizontal="center"/>
    </xf>
    <xf numFmtId="0" fontId="100" fillId="0" borderId="0" xfId="0" applyFont="1"/>
    <xf numFmtId="175" fontId="59" fillId="10" borderId="0" xfId="0" applyNumberFormat="1" applyFont="1" applyFill="1"/>
    <xf numFmtId="175" fontId="59" fillId="5" borderId="0" xfId="0" applyNumberFormat="1" applyFont="1" applyFill="1"/>
    <xf numFmtId="0" fontId="66" fillId="0" borderId="0" xfId="0" applyFont="1"/>
    <xf numFmtId="169" fontId="59" fillId="10" borderId="0" xfId="9" applyFont="1" applyFill="1"/>
    <xf numFmtId="175" fontId="59" fillId="0" borderId="0" xfId="0" applyNumberFormat="1" applyFont="1"/>
    <xf numFmtId="175" fontId="101" fillId="0" borderId="0" xfId="0" applyNumberFormat="1" applyFont="1"/>
    <xf numFmtId="169" fontId="66" fillId="0" borderId="0" xfId="9" applyFont="1" applyAlignment="1">
      <alignment horizontal="center"/>
    </xf>
    <xf numFmtId="0" fontId="72" fillId="3" borderId="0" xfId="0" applyFont="1" applyFill="1" applyAlignment="1">
      <alignment horizontal="left"/>
    </xf>
    <xf numFmtId="0" fontId="72" fillId="3" borderId="155" xfId="0" applyFont="1" applyFill="1" applyBorder="1" applyAlignment="1">
      <alignment horizontal="center"/>
    </xf>
    <xf numFmtId="0" fontId="0" fillId="0" borderId="143" xfId="0" applyBorder="1" applyAlignment="1">
      <alignment horizontal="center" textRotation="45"/>
    </xf>
    <xf numFmtId="0" fontId="0" fillId="0" borderId="144" xfId="0" applyBorder="1" applyAlignment="1">
      <alignment horizontal="center" textRotation="45"/>
    </xf>
    <xf numFmtId="0" fontId="61" fillId="0" borderId="144" xfId="0" applyFont="1" applyBorder="1" applyAlignment="1">
      <alignment horizontal="center" textRotation="45"/>
    </xf>
    <xf numFmtId="0" fontId="61" fillId="0" borderId="145" xfId="0" applyFont="1" applyBorder="1" applyAlignment="1">
      <alignment horizontal="center" textRotation="45"/>
    </xf>
    <xf numFmtId="175" fontId="0" fillId="0" borderId="156" xfId="0" applyNumberFormat="1" applyBorder="1"/>
    <xf numFmtId="175" fontId="0" fillId="0" borderId="157" xfId="0" applyNumberFormat="1" applyBorder="1"/>
    <xf numFmtId="175" fontId="61" fillId="0" borderId="157" xfId="0" applyNumberFormat="1" applyFont="1" applyBorder="1"/>
    <xf numFmtId="175" fontId="61" fillId="0" borderId="158" xfId="0" applyNumberFormat="1" applyFont="1" applyBorder="1"/>
    <xf numFmtId="175" fontId="0" fillId="0" borderId="159" xfId="0" applyNumberFormat="1" applyBorder="1"/>
    <xf numFmtId="175" fontId="0" fillId="0" borderId="160" xfId="0" applyNumberFormat="1" applyBorder="1"/>
    <xf numFmtId="175" fontId="61" fillId="0" borderId="160" xfId="0" applyNumberFormat="1" applyFont="1" applyBorder="1"/>
    <xf numFmtId="175" fontId="61" fillId="0" borderId="161" xfId="0" applyNumberFormat="1" applyFont="1" applyBorder="1"/>
    <xf numFmtId="175" fontId="0" fillId="0" borderId="162" xfId="0" applyNumberFormat="1" applyBorder="1"/>
    <xf numFmtId="175" fontId="0" fillId="0" borderId="163" xfId="0" applyNumberFormat="1" applyBorder="1"/>
    <xf numFmtId="175" fontId="61" fillId="0" borderId="163" xfId="0" applyNumberFormat="1" applyFont="1" applyBorder="1"/>
    <xf numFmtId="175" fontId="61" fillId="0" borderId="164" xfId="0" applyNumberFormat="1" applyFont="1" applyBorder="1"/>
    <xf numFmtId="175" fontId="0" fillId="5" borderId="0" xfId="0" applyNumberFormat="1" applyFill="1"/>
    <xf numFmtId="175" fontId="66" fillId="0" borderId="0" xfId="0" applyNumberFormat="1" applyFont="1"/>
    <xf numFmtId="0" fontId="66" fillId="0" borderId="0" xfId="0" applyFont="1" applyAlignment="1">
      <alignment horizontal="center" vertical="center"/>
    </xf>
    <xf numFmtId="169" fontId="66" fillId="0" borderId="0" xfId="9" applyFont="1"/>
    <xf numFmtId="0" fontId="59" fillId="0" borderId="0" xfId="0" applyFont="1" applyAlignment="1">
      <alignment horizontal="center" vertical="center"/>
    </xf>
    <xf numFmtId="0" fontId="102" fillId="3" borderId="165" xfId="0" applyFont="1" applyFill="1" applyBorder="1"/>
    <xf numFmtId="0" fontId="0" fillId="3" borderId="166" xfId="0" applyFill="1" applyBorder="1"/>
    <xf numFmtId="0" fontId="102" fillId="3" borderId="166" xfId="0" applyFont="1" applyFill="1" applyBorder="1"/>
    <xf numFmtId="0" fontId="102" fillId="3" borderId="166" xfId="0" applyFont="1" applyFill="1" applyBorder="1" applyAlignment="1">
      <alignment horizontal="center"/>
    </xf>
    <xf numFmtId="0" fontId="102" fillId="3" borderId="167" xfId="0" applyFont="1" applyFill="1" applyBorder="1" applyAlignment="1">
      <alignment horizontal="right"/>
    </xf>
    <xf numFmtId="0" fontId="13" fillId="0" borderId="0" xfId="0" applyFont="1" applyAlignment="1">
      <alignment horizontal="center" vertical="center"/>
    </xf>
    <xf numFmtId="0" fontId="13" fillId="0" borderId="168" xfId="0" applyFont="1" applyBorder="1"/>
    <xf numFmtId="0" fontId="0" fillId="3" borderId="83" xfId="0" applyFill="1" applyBorder="1"/>
    <xf numFmtId="0" fontId="0" fillId="3" borderId="149" xfId="0" applyFill="1" applyBorder="1" applyAlignment="1">
      <alignment wrapText="1"/>
    </xf>
    <xf numFmtId="0" fontId="0" fillId="3" borderId="149" xfId="0" applyFill="1" applyBorder="1"/>
    <xf numFmtId="0" fontId="103" fillId="3" borderId="84" xfId="0" applyFont="1" applyFill="1" applyBorder="1"/>
    <xf numFmtId="1" fontId="0" fillId="3" borderId="34" xfId="0" applyNumberFormat="1" applyFill="1" applyBorder="1"/>
    <xf numFmtId="0" fontId="29" fillId="3" borderId="101" xfId="0" applyFont="1" applyFill="1" applyBorder="1" applyAlignment="1">
      <alignment horizontal="center"/>
    </xf>
    <xf numFmtId="9" fontId="0" fillId="3" borderId="34" xfId="0" applyNumberFormat="1" applyFill="1" applyBorder="1"/>
    <xf numFmtId="174" fontId="29" fillId="3" borderId="101" xfId="0" applyNumberFormat="1" applyFont="1" applyFill="1" applyBorder="1" applyAlignment="1">
      <alignment horizontal="center"/>
    </xf>
    <xf numFmtId="0" fontId="0" fillId="6" borderId="34" xfId="0" applyFill="1" applyBorder="1" applyAlignment="1">
      <alignment horizontal="center"/>
    </xf>
    <xf numFmtId="0" fontId="0" fillId="0" borderId="149" xfId="0" applyBorder="1" applyAlignment="1">
      <alignment horizontal="center"/>
    </xf>
    <xf numFmtId="0" fontId="29" fillId="6" borderId="101" xfId="0" applyFont="1" applyFill="1" applyBorder="1" applyAlignment="1">
      <alignment horizontal="center"/>
    </xf>
    <xf numFmtId="0" fontId="0" fillId="0" borderId="34" xfId="0" applyBorder="1"/>
    <xf numFmtId="0" fontId="29" fillId="0" borderId="101" xfId="0" applyFont="1" applyBorder="1" applyAlignment="1">
      <alignment horizontal="center"/>
    </xf>
    <xf numFmtId="0" fontId="0" fillId="3" borderId="169" xfId="0" applyFill="1" applyBorder="1"/>
    <xf numFmtId="0" fontId="0" fillId="3" borderId="170" xfId="0" applyFill="1" applyBorder="1"/>
    <xf numFmtId="177" fontId="0" fillId="19" borderId="88" xfId="0" applyNumberFormat="1" applyFill="1" applyBorder="1" applyAlignment="1">
      <alignment horizontal="center"/>
    </xf>
    <xf numFmtId="0" fontId="0" fillId="0" borderId="170" xfId="0" applyBorder="1" applyAlignment="1">
      <alignment horizontal="center"/>
    </xf>
    <xf numFmtId="176" fontId="29" fillId="19" borderId="102" xfId="0" applyNumberFormat="1" applyFont="1" applyFill="1" applyBorder="1" applyAlignment="1">
      <alignment horizontal="center"/>
    </xf>
    <xf numFmtId="0" fontId="13" fillId="0" borderId="138" xfId="0" applyFont="1" applyBorder="1"/>
    <xf numFmtId="0" fontId="13" fillId="3" borderId="125" xfId="0" applyFont="1" applyFill="1" applyBorder="1" applyAlignment="1">
      <alignment wrapText="1"/>
    </xf>
    <xf numFmtId="0" fontId="13" fillId="0" borderId="138" xfId="0" applyFont="1" applyBorder="1" applyAlignment="1">
      <alignment horizontal="center"/>
    </xf>
    <xf numFmtId="0" fontId="13" fillId="3" borderId="34" xfId="0" applyFont="1" applyFill="1" applyBorder="1"/>
    <xf numFmtId="0" fontId="13" fillId="6" borderId="149" xfId="0" applyFont="1" applyFill="1" applyBorder="1" applyAlignment="1">
      <alignment horizontal="center"/>
    </xf>
    <xf numFmtId="0" fontId="13" fillId="3" borderId="33" xfId="0" applyFont="1" applyFill="1" applyBorder="1" applyAlignment="1">
      <alignment horizontal="center"/>
    </xf>
    <xf numFmtId="0" fontId="13" fillId="3" borderId="138" xfId="0" applyFont="1" applyFill="1" applyBorder="1"/>
    <xf numFmtId="0" fontId="13" fillId="6" borderId="171" xfId="0" applyFont="1" applyFill="1" applyBorder="1" applyAlignment="1">
      <alignment horizontal="center"/>
    </xf>
    <xf numFmtId="0" fontId="13" fillId="3" borderId="172" xfId="0" applyFont="1" applyFill="1" applyBorder="1" applyAlignment="1">
      <alignment horizontal="center"/>
    </xf>
    <xf numFmtId="0" fontId="104" fillId="0" borderId="0" xfId="0" applyFont="1" applyAlignment="1">
      <alignment horizontal="center"/>
    </xf>
    <xf numFmtId="0" fontId="13" fillId="6" borderId="34" xfId="0" applyFont="1" applyFill="1" applyBorder="1" applyAlignment="1">
      <alignment horizontal="center"/>
    </xf>
    <xf numFmtId="0" fontId="13" fillId="3" borderId="0" xfId="0" applyFont="1" applyFill="1" applyAlignment="1">
      <alignment horizontal="center"/>
    </xf>
    <xf numFmtId="0" fontId="105" fillId="0" borderId="0" xfId="0" applyFont="1" applyAlignment="1">
      <alignment horizontal="center"/>
    </xf>
    <xf numFmtId="0" fontId="13" fillId="0" borderId="173" xfId="0" applyFont="1" applyBorder="1" applyAlignment="1">
      <alignment horizontal="center"/>
    </xf>
    <xf numFmtId="172" fontId="19" fillId="0" borderId="39" xfId="0" applyNumberFormat="1" applyFont="1" applyBorder="1" applyAlignment="1">
      <alignment horizontal="left"/>
    </xf>
    <xf numFmtId="0" fontId="13" fillId="0" borderId="176" xfId="0" applyFont="1" applyBorder="1" applyAlignment="1">
      <alignment horizontal="center"/>
    </xf>
    <xf numFmtId="0" fontId="13" fillId="0" borderId="177" xfId="0" applyFont="1" applyBorder="1" applyAlignment="1">
      <alignment horizontal="center"/>
    </xf>
    <xf numFmtId="0" fontId="13" fillId="0" borderId="178" xfId="0" applyFont="1" applyBorder="1" applyAlignment="1">
      <alignment horizontal="center"/>
    </xf>
    <xf numFmtId="0" fontId="20" fillId="6" borderId="138" xfId="0" applyFont="1" applyFill="1" applyBorder="1" applyAlignment="1">
      <alignment horizontal="center"/>
    </xf>
    <xf numFmtId="7" fontId="20" fillId="6" borderId="49" xfId="0" applyNumberFormat="1" applyFont="1" applyFill="1" applyBorder="1"/>
    <xf numFmtId="0" fontId="0" fillId="0" borderId="38" xfId="0" applyBorder="1" applyAlignment="1">
      <alignment horizontal="right" vertical="center"/>
    </xf>
    <xf numFmtId="0" fontId="0" fillId="0" borderId="39" xfId="0" applyBorder="1"/>
    <xf numFmtId="0" fontId="0" fillId="0" borderId="93" xfId="0" applyBorder="1" applyAlignment="1">
      <alignment horizontal="right" vertical="center"/>
    </xf>
    <xf numFmtId="0" fontId="0" fillId="0" borderId="49" xfId="0" applyBorder="1"/>
    <xf numFmtId="0" fontId="0" fillId="0" borderId="94" xfId="0" applyBorder="1"/>
    <xf numFmtId="0" fontId="107" fillId="4" borderId="0" xfId="0" applyFont="1" applyFill="1"/>
    <xf numFmtId="0" fontId="108" fillId="4" borderId="0" xfId="0" applyFont="1" applyFill="1"/>
    <xf numFmtId="0" fontId="109" fillId="4" borderId="0" xfId="0" applyFont="1" applyFill="1"/>
    <xf numFmtId="0" fontId="110" fillId="0" borderId="0" xfId="0" applyFont="1"/>
    <xf numFmtId="0" fontId="113" fillId="3" borderId="0" xfId="0" applyFont="1" applyFill="1"/>
    <xf numFmtId="0" fontId="114" fillId="0" borderId="0" xfId="0" applyFont="1" applyAlignment="1">
      <alignment horizontal="center"/>
    </xf>
    <xf numFmtId="0" fontId="114" fillId="0" borderId="0" xfId="0" applyFont="1"/>
    <xf numFmtId="0" fontId="115" fillId="0" borderId="0" xfId="0" applyFont="1"/>
    <xf numFmtId="0" fontId="116" fillId="0" borderId="0" xfId="0" applyFont="1"/>
    <xf numFmtId="0" fontId="118" fillId="0" borderId="0" xfId="10" applyFont="1" applyAlignment="1">
      <alignment vertical="top"/>
    </xf>
    <xf numFmtId="0" fontId="118" fillId="19" borderId="180" xfId="10" applyFont="1" applyFill="1" applyBorder="1" applyAlignment="1" applyProtection="1">
      <alignment vertical="top"/>
      <protection locked="0"/>
    </xf>
    <xf numFmtId="0" fontId="118" fillId="9" borderId="180" xfId="10" applyFont="1" applyFill="1" applyBorder="1" applyAlignment="1" applyProtection="1">
      <alignment vertical="top"/>
      <protection locked="0"/>
    </xf>
    <xf numFmtId="0" fontId="118" fillId="17" borderId="180" xfId="10" applyFont="1" applyFill="1" applyBorder="1" applyAlignment="1" applyProtection="1">
      <alignment vertical="top"/>
      <protection locked="0"/>
    </xf>
    <xf numFmtId="0" fontId="10" fillId="0" borderId="0" xfId="10" applyFont="1" applyAlignment="1">
      <alignment vertical="top"/>
    </xf>
    <xf numFmtId="0" fontId="119" fillId="0" borderId="0" xfId="10" applyFont="1" applyAlignment="1">
      <alignment vertical="top"/>
    </xf>
    <xf numFmtId="0" fontId="120" fillId="0" borderId="0" xfId="10" applyFont="1" applyAlignment="1">
      <alignment vertical="top"/>
    </xf>
    <xf numFmtId="0" fontId="121" fillId="0" borderId="0" xfId="10" applyFont="1" applyAlignment="1">
      <alignment vertical="top"/>
    </xf>
    <xf numFmtId="0" fontId="118" fillId="0" borderId="0" xfId="10" applyFont="1" applyAlignment="1">
      <alignment vertical="center"/>
    </xf>
    <xf numFmtId="0" fontId="120" fillId="0" borderId="0" xfId="10" applyFont="1" applyAlignment="1">
      <alignment horizontal="left" vertical="top"/>
    </xf>
    <xf numFmtId="0" fontId="34" fillId="0" borderId="0" xfId="12" applyAlignment="1">
      <alignment vertical="center"/>
    </xf>
    <xf numFmtId="0" fontId="11" fillId="15" borderId="0" xfId="12" applyFont="1" applyFill="1" applyAlignment="1">
      <alignment vertical="center"/>
    </xf>
    <xf numFmtId="0" fontId="71" fillId="15" borderId="0" xfId="12" applyFont="1" applyFill="1" applyAlignment="1">
      <alignment vertical="center"/>
    </xf>
    <xf numFmtId="0" fontId="29" fillId="0" borderId="0" xfId="13" applyAlignment="1">
      <alignment vertical="center"/>
    </xf>
    <xf numFmtId="0" fontId="44" fillId="0" borderId="0" xfId="0" applyFont="1"/>
    <xf numFmtId="0" fontId="82" fillId="0" borderId="0" xfId="12" applyFont="1" applyAlignment="1">
      <alignment horizontal="center" vertical="center"/>
    </xf>
    <xf numFmtId="0" fontId="79" fillId="0" borderId="0" xfId="0" applyFont="1"/>
    <xf numFmtId="0" fontId="49" fillId="0" borderId="0" xfId="12" applyFont="1" applyAlignment="1">
      <alignment vertical="center"/>
    </xf>
    <xf numFmtId="0" fontId="71" fillId="0" borderId="0" xfId="12" applyFont="1" applyAlignment="1">
      <alignment vertical="center"/>
    </xf>
    <xf numFmtId="0" fontId="82" fillId="0" borderId="0" xfId="12" applyFont="1" applyAlignment="1">
      <alignment vertical="center"/>
    </xf>
    <xf numFmtId="0" fontId="125" fillId="0" borderId="0" xfId="12" applyFont="1" applyAlignment="1">
      <alignment vertical="center"/>
    </xf>
    <xf numFmtId="0" fontId="124" fillId="0" borderId="0" xfId="13" applyFont="1" applyAlignment="1">
      <alignment vertical="center"/>
    </xf>
    <xf numFmtId="0" fontId="0" fillId="0" borderId="125" xfId="0" applyBorder="1"/>
    <xf numFmtId="170" fontId="19" fillId="0" borderId="0" xfId="0" applyNumberFormat="1" applyFont="1" applyAlignment="1">
      <alignment horizontal="center"/>
    </xf>
    <xf numFmtId="170" fontId="13" fillId="0" borderId="0" xfId="0" applyNumberFormat="1" applyFont="1" applyAlignment="1">
      <alignment horizontal="center"/>
    </xf>
    <xf numFmtId="0" fontId="13" fillId="0" borderId="0" xfId="0" applyFont="1" applyAlignment="1" applyProtection="1">
      <alignment horizontal="center"/>
      <protection locked="0"/>
    </xf>
    <xf numFmtId="0" fontId="128" fillId="0" borderId="0" xfId="0" applyFont="1" applyAlignment="1">
      <alignment horizontal="center"/>
    </xf>
    <xf numFmtId="0" fontId="129" fillId="0" borderId="0" xfId="0" applyFont="1" applyProtection="1">
      <protection locked="0"/>
    </xf>
    <xf numFmtId="0" fontId="129" fillId="3" borderId="0" xfId="0" applyFont="1" applyFill="1" applyProtection="1">
      <protection locked="0"/>
    </xf>
    <xf numFmtId="0" fontId="0" fillId="0" borderId="0" xfId="0" applyAlignment="1" applyProtection="1">
      <alignment horizontal="center"/>
      <protection locked="0"/>
    </xf>
    <xf numFmtId="0" fontId="130" fillId="0" borderId="0" xfId="0" applyFont="1"/>
    <xf numFmtId="0" fontId="20" fillId="0" borderId="0" xfId="0" applyFont="1"/>
    <xf numFmtId="0" fontId="20" fillId="0" borderId="182" xfId="0" applyFont="1" applyBorder="1"/>
    <xf numFmtId="0" fontId="0" fillId="0" borderId="182" xfId="0" applyBorder="1" applyAlignment="1" applyProtection="1">
      <alignment horizontal="center"/>
      <protection locked="0"/>
    </xf>
    <xf numFmtId="0" fontId="0" fillId="0" borderId="182" xfId="0" applyBorder="1"/>
    <xf numFmtId="0" fontId="0" fillId="0" borderId="182" xfId="0" applyBorder="1" applyAlignment="1">
      <alignment horizontal="center"/>
    </xf>
    <xf numFmtId="0" fontId="32" fillId="0" borderId="0" xfId="0" applyFont="1"/>
    <xf numFmtId="0" fontId="0" fillId="0" borderId="0" xfId="0" applyProtection="1">
      <protection locked="0"/>
    </xf>
    <xf numFmtId="0" fontId="0" fillId="0" borderId="0" xfId="0" applyProtection="1">
      <protection hidden="1"/>
    </xf>
    <xf numFmtId="0" fontId="34" fillId="0" borderId="0" xfId="0" applyFont="1" applyProtection="1">
      <protection hidden="1"/>
    </xf>
    <xf numFmtId="0" fontId="131" fillId="0" borderId="0" xfId="0" applyFont="1" applyProtection="1">
      <protection locked="0"/>
    </xf>
    <xf numFmtId="0" fontId="70" fillId="0" borderId="0" xfId="0" applyFont="1"/>
    <xf numFmtId="0" fontId="132" fillId="0" borderId="0" xfId="0" applyFont="1"/>
    <xf numFmtId="0" fontId="133" fillId="0" borderId="0" xfId="0" applyFont="1"/>
    <xf numFmtId="0" fontId="0" fillId="14" borderId="0" xfId="0" applyFill="1" applyAlignment="1">
      <alignment horizontal="center" vertical="center"/>
    </xf>
    <xf numFmtId="0" fontId="0" fillId="23" borderId="0" xfId="0" applyFill="1" applyAlignment="1">
      <alignment horizontal="center" vertical="center"/>
    </xf>
    <xf numFmtId="0" fontId="0" fillId="0" borderId="0" xfId="2" applyNumberFormat="1" applyFont="1"/>
    <xf numFmtId="170" fontId="134" fillId="5" borderId="0" xfId="2" applyNumberFormat="1" applyFont="1" applyFill="1" applyAlignment="1">
      <alignment horizontal="center" vertical="center"/>
    </xf>
    <xf numFmtId="0" fontId="24" fillId="0" borderId="183" xfId="0" applyFont="1" applyBorder="1"/>
    <xf numFmtId="0" fontId="24" fillId="0" borderId="33" xfId="0" applyFont="1" applyBorder="1"/>
    <xf numFmtId="0" fontId="13" fillId="5" borderId="0" xfId="0" applyFont="1" applyFill="1" applyAlignment="1">
      <alignment horizontal="center"/>
    </xf>
    <xf numFmtId="0" fontId="72" fillId="3" borderId="0" xfId="0" applyFont="1" applyFill="1" applyAlignment="1">
      <alignment horizontal="center"/>
    </xf>
    <xf numFmtId="44" fontId="10" fillId="0" borderId="0" xfId="14" applyFont="1"/>
    <xf numFmtId="44" fontId="10" fillId="0" borderId="0" xfId="14" applyFont="1" applyAlignment="1">
      <alignment horizontal="right"/>
    </xf>
    <xf numFmtId="44" fontId="10" fillId="2" borderId="0" xfId="14" applyFont="1" applyFill="1"/>
    <xf numFmtId="169" fontId="29" fillId="0" borderId="14" xfId="9" applyFont="1" applyBorder="1" applyAlignment="1">
      <alignment horizontal="justify"/>
    </xf>
    <xf numFmtId="169" fontId="29" fillId="0" borderId="17" xfId="9" applyFont="1" applyBorder="1" applyAlignment="1">
      <alignment horizontal="justify"/>
    </xf>
    <xf numFmtId="0" fontId="34" fillId="0" borderId="138" xfId="0" applyFont="1" applyBorder="1" applyAlignment="1">
      <alignment horizontal="center" vertical="center"/>
    </xf>
    <xf numFmtId="0" fontId="34" fillId="0" borderId="125" xfId="0" applyFont="1" applyBorder="1" applyAlignment="1">
      <alignment horizontal="center" vertical="center"/>
    </xf>
    <xf numFmtId="0" fontId="0" fillId="10" borderId="125" xfId="0" applyFill="1" applyBorder="1"/>
    <xf numFmtId="0" fontId="19" fillId="0" borderId="80" xfId="0" applyFont="1" applyBorder="1"/>
    <xf numFmtId="0" fontId="19" fillId="0" borderId="184" xfId="0" applyFont="1" applyBorder="1"/>
    <xf numFmtId="0" fontId="24" fillId="0" borderId="81" xfId="0" applyFont="1" applyBorder="1"/>
    <xf numFmtId="0" fontId="24" fillId="0" borderId="39" xfId="0" applyFont="1" applyBorder="1"/>
    <xf numFmtId="0" fontId="24" fillId="0" borderId="29" xfId="0" applyFont="1" applyBorder="1"/>
    <xf numFmtId="0" fontId="24" fillId="0" borderId="28" xfId="0" applyFont="1" applyBorder="1"/>
    <xf numFmtId="0" fontId="1" fillId="0" borderId="0" xfId="0" applyFont="1"/>
    <xf numFmtId="0" fontId="19" fillId="0" borderId="126" xfId="17" applyNumberFormat="1" applyFont="1" applyBorder="1"/>
    <xf numFmtId="178" fontId="59" fillId="0" borderId="174" xfId="18" applyNumberFormat="1" applyFont="1" applyBorder="1"/>
    <xf numFmtId="178" fontId="59" fillId="0" borderId="175" xfId="18" applyNumberFormat="1" applyFont="1" applyBorder="1" applyAlignment="1">
      <alignment horizontal="left"/>
    </xf>
    <xf numFmtId="178" fontId="59" fillId="0" borderId="175" xfId="18" applyNumberFormat="1" applyFont="1" applyBorder="1"/>
    <xf numFmtId="178" fontId="59" fillId="0" borderId="110" xfId="18" applyNumberFormat="1" applyFont="1" applyBorder="1"/>
    <xf numFmtId="178" fontId="59" fillId="0" borderId="179" xfId="18" applyNumberFormat="1" applyFont="1" applyBorder="1"/>
    <xf numFmtId="0" fontId="120" fillId="0" borderId="0" xfId="13" applyFont="1" applyAlignment="1">
      <alignment vertical="center"/>
    </xf>
    <xf numFmtId="0" fontId="59" fillId="0" borderId="185" xfId="0" applyFont="1" applyBorder="1"/>
    <xf numFmtId="0" fontId="59" fillId="0" borderId="188" xfId="0" applyFont="1" applyBorder="1" applyAlignment="1">
      <alignment horizontal="center"/>
    </xf>
    <xf numFmtId="0" fontId="59" fillId="10" borderId="188" xfId="0" applyFont="1" applyFill="1" applyBorder="1" applyAlignment="1">
      <alignment horizontal="center"/>
    </xf>
    <xf numFmtId="0" fontId="59" fillId="12" borderId="188" xfId="0" applyFont="1" applyFill="1" applyBorder="1" applyAlignment="1">
      <alignment horizontal="center"/>
    </xf>
    <xf numFmtId="0" fontId="59" fillId="17" borderId="188" xfId="0" applyFont="1" applyFill="1" applyBorder="1" applyAlignment="1">
      <alignment horizontal="center"/>
    </xf>
    <xf numFmtId="0" fontId="59" fillId="3" borderId="189" xfId="0" applyFont="1" applyFill="1" applyBorder="1" applyAlignment="1">
      <alignment horizontal="center"/>
    </xf>
    <xf numFmtId="0" fontId="11" fillId="4" borderId="190" xfId="0" applyFont="1" applyFill="1" applyBorder="1"/>
    <xf numFmtId="0" fontId="36" fillId="4" borderId="190" xfId="0" applyFont="1" applyFill="1" applyBorder="1"/>
    <xf numFmtId="0" fontId="0" fillId="4" borderId="190" xfId="0" applyFill="1" applyBorder="1"/>
    <xf numFmtId="0" fontId="85" fillId="0" borderId="0" xfId="0" applyFont="1" applyAlignment="1">
      <alignment horizontal="left"/>
    </xf>
    <xf numFmtId="0" fontId="24" fillId="0" borderId="52" xfId="0" applyFont="1" applyBorder="1"/>
    <xf numFmtId="0" fontId="137" fillId="24" borderId="191" xfId="0" applyFont="1" applyFill="1" applyBorder="1"/>
    <xf numFmtId="49" fontId="138" fillId="24" borderId="192" xfId="0" applyNumberFormat="1" applyFont="1" applyFill="1" applyBorder="1" applyAlignment="1">
      <alignment horizontal="left"/>
    </xf>
    <xf numFmtId="0" fontId="139" fillId="24" borderId="192" xfId="0" applyFont="1" applyFill="1" applyBorder="1" applyAlignment="1">
      <alignment horizontal="left"/>
    </xf>
    <xf numFmtId="0" fontId="139" fillId="24" borderId="192" xfId="0" applyFont="1" applyFill="1" applyBorder="1" applyAlignment="1">
      <alignment horizontal="centerContinuous"/>
    </xf>
    <xf numFmtId="0" fontId="139" fillId="24" borderId="192" xfId="0" applyFont="1" applyFill="1" applyBorder="1" applyAlignment="1">
      <alignment horizontal="center"/>
    </xf>
    <xf numFmtId="0" fontId="139" fillId="4" borderId="193" xfId="0" applyFont="1" applyFill="1" applyBorder="1" applyAlignment="1">
      <alignment horizontal="centerContinuous"/>
    </xf>
    <xf numFmtId="0" fontId="24" fillId="0" borderId="52" xfId="0" applyFont="1" applyBorder="1" applyAlignment="1">
      <alignment horizontal="left"/>
    </xf>
    <xf numFmtId="0" fontId="87" fillId="10" borderId="194" xfId="0" applyFont="1" applyFill="1" applyBorder="1"/>
    <xf numFmtId="0" fontId="87" fillId="10" borderId="187" xfId="0" applyFont="1" applyFill="1" applyBorder="1" applyAlignment="1">
      <alignment horizontal="left"/>
    </xf>
    <xf numFmtId="0" fontId="87" fillId="10" borderId="186" xfId="0" applyFont="1" applyFill="1" applyBorder="1" applyAlignment="1">
      <alignment horizontal="centerContinuous"/>
    </xf>
    <xf numFmtId="0" fontId="87" fillId="10" borderId="187" xfId="0" applyFont="1" applyFill="1" applyBorder="1" applyAlignment="1">
      <alignment horizontal="center"/>
    </xf>
    <xf numFmtId="0" fontId="87" fillId="10" borderId="92" xfId="0" applyFont="1" applyFill="1" applyBorder="1" applyAlignment="1">
      <alignment horizontal="left"/>
    </xf>
    <xf numFmtId="0" fontId="87" fillId="10" borderId="94" xfId="0" applyFont="1" applyFill="1" applyBorder="1" applyAlignment="1">
      <alignment horizontal="left"/>
    </xf>
    <xf numFmtId="0" fontId="87" fillId="10" borderId="196" xfId="0" applyFont="1" applyFill="1" applyBorder="1" applyAlignment="1">
      <alignment horizontal="center"/>
    </xf>
    <xf numFmtId="0" fontId="87" fillId="10" borderId="197" xfId="0" applyFont="1" applyFill="1" applyBorder="1" applyAlignment="1">
      <alignment horizontal="center"/>
    </xf>
    <xf numFmtId="0" fontId="87" fillId="10" borderId="94" xfId="0" applyFont="1" applyFill="1" applyBorder="1" applyAlignment="1">
      <alignment horizontal="center"/>
    </xf>
    <xf numFmtId="16" fontId="141" fillId="0" borderId="96" xfId="0" applyNumberFormat="1" applyFont="1" applyBorder="1"/>
    <xf numFmtId="0" fontId="91" fillId="0" borderId="33" xfId="0" applyFont="1" applyBorder="1"/>
    <xf numFmtId="4" fontId="142" fillId="10" borderId="39" xfId="0" applyNumberFormat="1" applyFont="1" applyFill="1" applyBorder="1"/>
    <xf numFmtId="4" fontId="104" fillId="11" borderId="39" xfId="0" applyNumberFormat="1" applyFont="1" applyFill="1" applyBorder="1"/>
    <xf numFmtId="0" fontId="104" fillId="11" borderId="39" xfId="0" applyFont="1" applyFill="1" applyBorder="1" applyAlignment="1">
      <alignment horizontal="center"/>
    </xf>
    <xf numFmtId="4" fontId="104" fillId="0" borderId="52" xfId="0" applyNumberFormat="1" applyFont="1" applyBorder="1" applyAlignment="1">
      <alignment horizontal="left"/>
    </xf>
    <xf numFmtId="0" fontId="104" fillId="0" borderId="33" xfId="0" applyFont="1" applyBorder="1"/>
    <xf numFmtId="169" fontId="104" fillId="0" borderId="33" xfId="9" applyFont="1" applyBorder="1"/>
    <xf numFmtId="0" fontId="104" fillId="0" borderId="33" xfId="0" applyFont="1" applyBorder="1" applyAlignment="1">
      <alignment horizontal="center"/>
    </xf>
    <xf numFmtId="4" fontId="104" fillId="0" borderId="101" xfId="0" applyNumberFormat="1" applyFont="1" applyBorder="1"/>
    <xf numFmtId="0" fontId="34" fillId="0" borderId="52" xfId="0" applyFont="1" applyBorder="1"/>
    <xf numFmtId="0" fontId="91" fillId="3" borderId="198" xfId="0" applyFont="1" applyFill="1" applyBorder="1" applyAlignment="1">
      <alignment horizontal="right"/>
    </xf>
    <xf numFmtId="4" fontId="143" fillId="12" borderId="199" xfId="0" applyNumberFormat="1" applyFont="1" applyFill="1" applyBorder="1"/>
    <xf numFmtId="4" fontId="91" fillId="12" borderId="200" xfId="0" applyNumberFormat="1" applyFont="1" applyFill="1" applyBorder="1"/>
    <xf numFmtId="0" fontId="91" fillId="0" borderId="198" xfId="0" applyFont="1" applyBorder="1" applyAlignment="1">
      <alignment horizontal="center"/>
    </xf>
    <xf numFmtId="0" fontId="91" fillId="3" borderId="168" xfId="0" applyFont="1" applyFill="1" applyBorder="1" applyAlignment="1">
      <alignment horizontal="right"/>
    </xf>
    <xf numFmtId="4" fontId="143" fillId="3" borderId="26" xfId="0" applyNumberFormat="1" applyFont="1" applyFill="1" applyBorder="1"/>
    <xf numFmtId="4" fontId="91" fillId="3" borderId="26" xfId="0" applyNumberFormat="1" applyFont="1" applyFill="1" applyBorder="1"/>
    <xf numFmtId="0" fontId="91" fillId="3" borderId="168" xfId="0" applyFont="1" applyFill="1" applyBorder="1" applyAlignment="1">
      <alignment horizontal="center"/>
    </xf>
    <xf numFmtId="0" fontId="104" fillId="3" borderId="54" xfId="0" applyFont="1" applyFill="1" applyBorder="1"/>
    <xf numFmtId="169" fontId="142" fillId="10" borderId="39" xfId="9" applyFont="1" applyFill="1" applyBorder="1"/>
    <xf numFmtId="169" fontId="104" fillId="10" borderId="39" xfId="9" applyFont="1" applyFill="1" applyBorder="1"/>
    <xf numFmtId="169" fontId="104" fillId="10" borderId="39" xfId="9" applyFont="1" applyFill="1" applyBorder="1" applyAlignment="1">
      <alignment horizontal="center"/>
    </xf>
    <xf numFmtId="169" fontId="104" fillId="10" borderId="97" xfId="9" applyFont="1" applyFill="1" applyBorder="1"/>
    <xf numFmtId="169" fontId="104" fillId="0" borderId="33" xfId="9" applyFont="1" applyBorder="1" applyAlignment="1">
      <alignment horizontal="center"/>
    </xf>
    <xf numFmtId="169" fontId="104" fillId="0" borderId="101" xfId="9" applyFont="1" applyBorder="1"/>
    <xf numFmtId="0" fontId="19" fillId="3" borderId="201" xfId="0" applyFont="1" applyFill="1" applyBorder="1" applyAlignment="1">
      <alignment horizontal="left"/>
    </xf>
    <xf numFmtId="0" fontId="19" fillId="3" borderId="202" xfId="0" applyFont="1" applyFill="1" applyBorder="1" applyAlignment="1">
      <alignment horizontal="left"/>
    </xf>
    <xf numFmtId="0" fontId="19" fillId="0" borderId="149" xfId="0" applyFont="1" applyBorder="1"/>
    <xf numFmtId="0" fontId="19" fillId="3" borderId="149" xfId="0" applyFont="1" applyFill="1" applyBorder="1" applyAlignment="1">
      <alignment horizontal="left"/>
    </xf>
    <xf numFmtId="0" fontId="19" fillId="0" borderId="203" xfId="0" applyFont="1" applyBorder="1"/>
    <xf numFmtId="0" fontId="19" fillId="0" borderId="204" xfId="0" applyFont="1" applyBorder="1"/>
    <xf numFmtId="0" fontId="19" fillId="3" borderId="205" xfId="0" applyFont="1" applyFill="1" applyBorder="1" applyAlignment="1">
      <alignment horizontal="left"/>
    </xf>
    <xf numFmtId="0" fontId="19" fillId="0" borderId="205" xfId="0" applyFont="1" applyBorder="1"/>
    <xf numFmtId="0" fontId="20" fillId="3" borderId="205" xfId="0" applyFont="1" applyFill="1" applyBorder="1" applyAlignment="1">
      <alignment horizontal="left"/>
    </xf>
    <xf numFmtId="0" fontId="19" fillId="0" borderId="206" xfId="0" applyFont="1" applyBorder="1"/>
    <xf numFmtId="0" fontId="0" fillId="3" borderId="207" xfId="0" applyFill="1" applyBorder="1"/>
    <xf numFmtId="0" fontId="0" fillId="3" borderId="208" xfId="0" applyFill="1" applyBorder="1"/>
    <xf numFmtId="0" fontId="103" fillId="3" borderId="209" xfId="0" applyFont="1" applyFill="1" applyBorder="1"/>
    <xf numFmtId="1" fontId="0" fillId="3" borderId="208" xfId="0" applyNumberFormat="1" applyFill="1" applyBorder="1"/>
    <xf numFmtId="0" fontId="0" fillId="3" borderId="210" xfId="0" applyFill="1" applyBorder="1"/>
    <xf numFmtId="0" fontId="29" fillId="3" borderId="209" xfId="0" applyFont="1" applyFill="1" applyBorder="1" applyAlignment="1">
      <alignment horizontal="center"/>
    </xf>
    <xf numFmtId="9" fontId="0" fillId="3" borderId="208" xfId="0" applyNumberFormat="1" applyFill="1" applyBorder="1"/>
    <xf numFmtId="174" fontId="29" fillId="3" borderId="209" xfId="0" applyNumberFormat="1" applyFont="1" applyFill="1" applyBorder="1" applyAlignment="1">
      <alignment horizontal="center"/>
    </xf>
    <xf numFmtId="0" fontId="0" fillId="6" borderId="208" xfId="0" applyFill="1" applyBorder="1" applyAlignment="1">
      <alignment horizontal="center"/>
    </xf>
    <xf numFmtId="0" fontId="0" fillId="0" borderId="208" xfId="0" applyBorder="1" applyAlignment="1">
      <alignment horizontal="center"/>
    </xf>
    <xf numFmtId="0" fontId="29" fillId="6" borderId="209" xfId="0" applyFont="1" applyFill="1" applyBorder="1" applyAlignment="1">
      <alignment horizontal="center"/>
    </xf>
    <xf numFmtId="0" fontId="29" fillId="0" borderId="209" xfId="0" applyFont="1" applyBorder="1" applyAlignment="1">
      <alignment horizontal="center"/>
    </xf>
    <xf numFmtId="0" fontId="0" fillId="3" borderId="211" xfId="0" applyFill="1" applyBorder="1"/>
    <xf numFmtId="0" fontId="0" fillId="3" borderId="212" xfId="0" applyFill="1" applyBorder="1"/>
    <xf numFmtId="176" fontId="0" fillId="19" borderId="212" xfId="0" applyNumberFormat="1" applyFill="1" applyBorder="1" applyAlignment="1">
      <alignment horizontal="center"/>
    </xf>
    <xf numFmtId="0" fontId="0" fillId="0" borderId="212" xfId="0" applyBorder="1" applyAlignment="1">
      <alignment horizontal="center"/>
    </xf>
    <xf numFmtId="0" fontId="0" fillId="3" borderId="213" xfId="0" applyFill="1" applyBorder="1"/>
    <xf numFmtId="176" fontId="29" fillId="19" borderId="214" xfId="0" applyNumberFormat="1" applyFont="1" applyFill="1" applyBorder="1" applyAlignment="1">
      <alignment horizontal="center"/>
    </xf>
    <xf numFmtId="0" fontId="19" fillId="0" borderId="0" xfId="0" applyFont="1" applyProtection="1">
      <protection locked="0"/>
    </xf>
    <xf numFmtId="0" fontId="19" fillId="0" borderId="0" xfId="0" applyFont="1" applyProtection="1">
      <protection hidden="1"/>
    </xf>
    <xf numFmtId="0" fontId="23" fillId="0" borderId="0" xfId="0" applyFont="1" applyProtection="1">
      <protection locked="0"/>
    </xf>
    <xf numFmtId="0" fontId="19" fillId="0" borderId="0" xfId="0" applyFont="1" applyAlignment="1" applyProtection="1">
      <alignment horizontal="right"/>
      <protection locked="0"/>
    </xf>
    <xf numFmtId="0" fontId="19" fillId="0" borderId="0" xfId="0" applyFont="1" applyAlignment="1" applyProtection="1">
      <alignment horizontal="right"/>
      <protection hidden="1"/>
    </xf>
    <xf numFmtId="0" fontId="20" fillId="0" borderId="0" xfId="0" applyFont="1" applyProtection="1">
      <protection locked="0"/>
    </xf>
    <xf numFmtId="0" fontId="10" fillId="0" borderId="0" xfId="0" applyFont="1" applyProtection="1">
      <protection locked="0"/>
    </xf>
    <xf numFmtId="0" fontId="144" fillId="0" borderId="0" xfId="0" applyFont="1" applyAlignment="1" applyProtection="1">
      <alignment horizontal="left"/>
      <protection locked="0"/>
    </xf>
    <xf numFmtId="173" fontId="59" fillId="10" borderId="0" xfId="8" applyNumberFormat="1" applyFont="1" applyFill="1" applyBorder="1" applyProtection="1">
      <protection locked="0"/>
    </xf>
    <xf numFmtId="173" fontId="13" fillId="10" borderId="0" xfId="8" applyNumberFormat="1" applyFont="1" applyFill="1" applyBorder="1" applyProtection="1">
      <protection locked="0"/>
    </xf>
    <xf numFmtId="44" fontId="10" fillId="0" borderId="0" xfId="3" applyFont="1"/>
    <xf numFmtId="44" fontId="10" fillId="5" borderId="0" xfId="3" applyFont="1" applyFill="1"/>
    <xf numFmtId="179" fontId="29" fillId="0" borderId="14" xfId="0" applyNumberFormat="1" applyFont="1" applyBorder="1" applyAlignment="1">
      <alignment horizontal="right"/>
    </xf>
    <xf numFmtId="0" fontId="7" fillId="2" borderId="125" xfId="0" applyFont="1" applyFill="1" applyBorder="1" applyAlignment="1">
      <alignment horizontal="left" vertical="center"/>
    </xf>
    <xf numFmtId="0" fontId="0" fillId="2" borderId="125" xfId="0" applyFill="1" applyBorder="1" applyAlignment="1">
      <alignment horizontal="center" vertical="center"/>
    </xf>
    <xf numFmtId="0" fontId="0" fillId="0" borderId="138" xfId="0" applyBorder="1" applyAlignment="1">
      <alignment horizontal="center" vertical="center"/>
    </xf>
    <xf numFmtId="0" fontId="0" fillId="0" borderId="125" xfId="0" applyBorder="1" applyAlignment="1">
      <alignment horizontal="center" vertical="center"/>
    </xf>
    <xf numFmtId="0" fontId="29" fillId="0" borderId="215" xfId="0" applyFont="1" applyBorder="1" applyAlignment="1">
      <alignment horizontal="center"/>
    </xf>
    <xf numFmtId="0" fontId="24" fillId="5" borderId="191" xfId="0" applyFont="1" applyFill="1" applyBorder="1"/>
    <xf numFmtId="0" fontId="24" fillId="5" borderId="197" xfId="0" applyFont="1" applyFill="1" applyBorder="1"/>
    <xf numFmtId="0" fontId="24" fillId="0" borderId="198" xfId="0" applyFont="1" applyBorder="1"/>
    <xf numFmtId="0" fontId="19" fillId="0" borderId="185" xfId="0" applyFont="1" applyBorder="1"/>
    <xf numFmtId="0" fontId="19" fillId="0" borderId="187" xfId="0" applyFont="1" applyBorder="1"/>
    <xf numFmtId="0" fontId="84" fillId="0" borderId="197" xfId="0" applyFont="1" applyBorder="1"/>
    <xf numFmtId="0" fontId="19" fillId="0" borderId="197" xfId="0" applyFont="1" applyBorder="1"/>
    <xf numFmtId="0" fontId="84" fillId="0" borderId="198" xfId="0" applyFont="1" applyBorder="1"/>
    <xf numFmtId="0" fontId="77" fillId="3" borderId="216" xfId="0" applyFont="1" applyFill="1" applyBorder="1"/>
    <xf numFmtId="44" fontId="49" fillId="2" borderId="217" xfId="0" applyNumberFormat="1" applyFont="1" applyFill="1" applyBorder="1" applyAlignment="1">
      <alignment horizontal="left"/>
    </xf>
    <xf numFmtId="44" fontId="49" fillId="2" borderId="217" xfId="0" applyNumberFormat="1" applyFont="1" applyFill="1" applyBorder="1"/>
    <xf numFmtId="44" fontId="49" fillId="3" borderId="217" xfId="0" applyNumberFormat="1" applyFont="1" applyFill="1" applyBorder="1" applyAlignment="1">
      <alignment horizontal="left"/>
    </xf>
    <xf numFmtId="0" fontId="59" fillId="0" borderId="218" xfId="0" applyFont="1" applyBorder="1"/>
    <xf numFmtId="1" fontId="13" fillId="0" borderId="219" xfId="0" applyNumberFormat="1" applyFont="1" applyBorder="1" applyAlignment="1" applyProtection="1">
      <alignment horizontal="center"/>
      <protection locked="0"/>
    </xf>
    <xf numFmtId="2" fontId="13" fillId="0" borderId="219" xfId="0" applyNumberFormat="1" applyFont="1" applyBorder="1" applyAlignment="1">
      <alignment horizontal="center"/>
    </xf>
    <xf numFmtId="2" fontId="13" fillId="10" borderId="220" xfId="0" applyNumberFormat="1" applyFont="1" applyFill="1" applyBorder="1" applyAlignment="1">
      <alignment horizontal="center"/>
    </xf>
    <xf numFmtId="0" fontId="13" fillId="3" borderId="221" xfId="0" applyFont="1" applyFill="1" applyBorder="1"/>
    <xf numFmtId="0" fontId="13" fillId="6" borderId="222" xfId="0" applyFont="1" applyFill="1" applyBorder="1" applyAlignment="1">
      <alignment horizontal="center"/>
    </xf>
    <xf numFmtId="0" fontId="13" fillId="3" borderId="223" xfId="0" applyFont="1" applyFill="1" applyBorder="1" applyAlignment="1">
      <alignment horizontal="center"/>
    </xf>
    <xf numFmtId="0" fontId="13" fillId="3" borderId="224" xfId="0" applyFont="1" applyFill="1" applyBorder="1"/>
    <xf numFmtId="0" fontId="13" fillId="3" borderId="224" xfId="0" applyFont="1" applyFill="1" applyBorder="1" applyAlignment="1">
      <alignment horizontal="center"/>
    </xf>
    <xf numFmtId="0" fontId="13" fillId="3" borderId="221" xfId="0" applyFont="1" applyFill="1" applyBorder="1" applyAlignment="1">
      <alignment horizontal="center"/>
    </xf>
    <xf numFmtId="0" fontId="20" fillId="6" borderId="224" xfId="0" applyFont="1" applyFill="1" applyBorder="1" applyAlignment="1">
      <alignment horizontal="center"/>
    </xf>
    <xf numFmtId="172" fontId="20" fillId="6" borderId="225" xfId="0" applyNumberFormat="1" applyFont="1" applyFill="1" applyBorder="1" applyAlignment="1">
      <alignment horizontal="center"/>
    </xf>
    <xf numFmtId="172" fontId="20" fillId="6" borderId="224" xfId="0" applyNumberFormat="1" applyFont="1" applyFill="1" applyBorder="1" applyAlignment="1">
      <alignment horizontal="center"/>
    </xf>
    <xf numFmtId="172" fontId="20" fillId="6" borderId="226" xfId="0" applyNumberFormat="1" applyFont="1" applyFill="1" applyBorder="1" applyAlignment="1">
      <alignment horizontal="center"/>
    </xf>
    <xf numFmtId="0" fontId="0" fillId="0" borderId="227" xfId="0" applyBorder="1" applyAlignment="1">
      <alignment horizontal="right" vertical="center"/>
    </xf>
    <xf numFmtId="0" fontId="0" fillId="0" borderId="228" xfId="0" applyBorder="1"/>
    <xf numFmtId="0" fontId="0" fillId="0" borderId="229" xfId="0" applyBorder="1"/>
    <xf numFmtId="0" fontId="117" fillId="8" borderId="221" xfId="10" applyFont="1" applyFill="1" applyBorder="1" applyAlignment="1">
      <alignment horizontal="center" vertical="top" wrapText="1"/>
    </xf>
    <xf numFmtId="0" fontId="117" fillId="20" borderId="221" xfId="10" applyFont="1" applyFill="1" applyBorder="1" applyAlignment="1">
      <alignment horizontal="center" vertical="top" wrapText="1"/>
    </xf>
    <xf numFmtId="0" fontId="117" fillId="21" borderId="221" xfId="10" applyFont="1" applyFill="1" applyBorder="1" applyAlignment="1">
      <alignment horizontal="center" vertical="top" wrapText="1"/>
    </xf>
    <xf numFmtId="0" fontId="117" fillId="8" borderId="221" xfId="10" applyFont="1" applyFill="1" applyBorder="1" applyAlignment="1">
      <alignment horizontal="center" vertical="center" wrapText="1"/>
    </xf>
    <xf numFmtId="0" fontId="117" fillId="20" borderId="221" xfId="10" applyFont="1" applyFill="1" applyBorder="1" applyAlignment="1">
      <alignment horizontal="center" vertical="center" wrapText="1"/>
    </xf>
    <xf numFmtId="0" fontId="117" fillId="21" borderId="221" xfId="10" applyFont="1" applyFill="1" applyBorder="1" applyAlignment="1">
      <alignment horizontal="center" vertical="center" wrapText="1"/>
    </xf>
    <xf numFmtId="0" fontId="5" fillId="10" borderId="224" xfId="0" applyFont="1" applyFill="1" applyBorder="1" applyAlignment="1">
      <alignment horizontal="right"/>
    </xf>
    <xf numFmtId="0" fontId="5" fillId="2" borderId="224" xfId="0" applyFont="1" applyFill="1" applyBorder="1"/>
    <xf numFmtId="0" fontId="0" fillId="2" borderId="224" xfId="0" applyFill="1" applyBorder="1"/>
    <xf numFmtId="0" fontId="5" fillId="22" borderId="224" xfId="0" applyFont="1" applyFill="1" applyBorder="1"/>
    <xf numFmtId="0" fontId="5" fillId="0" borderId="224" xfId="0" applyFont="1" applyBorder="1"/>
    <xf numFmtId="0" fontId="0" fillId="0" borderId="224" xfId="0" applyBorder="1"/>
    <xf numFmtId="0" fontId="66" fillId="0" borderId="224" xfId="0" applyFont="1" applyBorder="1" applyProtection="1">
      <protection locked="0"/>
    </xf>
    <xf numFmtId="0" fontId="0" fillId="0" borderId="224" xfId="0" applyBorder="1" applyProtection="1">
      <protection locked="0"/>
    </xf>
    <xf numFmtId="0" fontId="13" fillId="0" borderId="230" xfId="0" applyFont="1" applyBorder="1"/>
    <xf numFmtId="0" fontId="13" fillId="0" borderId="224" xfId="0" applyFont="1" applyBorder="1"/>
    <xf numFmtId="0" fontId="13" fillId="0" borderId="231" xfId="0" applyFont="1" applyBorder="1"/>
    <xf numFmtId="0" fontId="84" fillId="0" borderId="230" xfId="0" applyFont="1" applyBorder="1"/>
    <xf numFmtId="0" fontId="19" fillId="0" borderId="230" xfId="0" applyFont="1" applyBorder="1"/>
    <xf numFmtId="0" fontId="19" fillId="0" borderId="224" xfId="0" applyFont="1" applyBorder="1"/>
    <xf numFmtId="0" fontId="19" fillId="0" borderId="231" xfId="7" applyNumberFormat="1" applyFont="1" applyBorder="1"/>
    <xf numFmtId="0" fontId="84" fillId="0" borderId="232" xfId="0" applyFont="1" applyBorder="1"/>
    <xf numFmtId="0" fontId="20" fillId="0" borderId="233" xfId="0" applyFont="1" applyBorder="1"/>
    <xf numFmtId="0" fontId="19" fillId="5" borderId="234" xfId="0" applyFont="1" applyFill="1" applyBorder="1"/>
    <xf numFmtId="4" fontId="104" fillId="5" borderId="97" xfId="0" applyNumberFormat="1" applyFont="1" applyFill="1" applyBorder="1"/>
    <xf numFmtId="169" fontId="91" fillId="2" borderId="199" xfId="9" applyFont="1" applyFill="1" applyBorder="1"/>
    <xf numFmtId="169" fontId="142" fillId="2" borderId="27" xfId="9" applyFont="1" applyFill="1" applyBorder="1"/>
    <xf numFmtId="169" fontId="104" fillId="0" borderId="235" xfId="9" applyFont="1" applyBorder="1" applyAlignment="1">
      <alignment horizontal="center"/>
    </xf>
    <xf numFmtId="169" fontId="91" fillId="0" borderId="199" xfId="9" applyFont="1" applyFill="1" applyBorder="1"/>
    <xf numFmtId="0" fontId="104" fillId="5" borderId="24" xfId="0" applyFont="1" applyFill="1" applyBorder="1"/>
    <xf numFmtId="0" fontId="34" fillId="2" borderId="0" xfId="0" applyFont="1" applyFill="1"/>
    <xf numFmtId="0" fontId="5" fillId="25" borderId="224" xfId="0" applyFont="1" applyFill="1" applyBorder="1" applyAlignment="1">
      <alignment horizontal="right"/>
    </xf>
    <xf numFmtId="178" fontId="59" fillId="0" borderId="236" xfId="18" applyNumberFormat="1" applyFont="1" applyBorder="1" applyAlignment="1">
      <alignment horizontal="left"/>
    </xf>
    <xf numFmtId="0" fontId="20" fillId="0" borderId="224" xfId="0" applyFont="1" applyBorder="1" applyAlignment="1">
      <alignment horizontal="right"/>
    </xf>
    <xf numFmtId="0" fontId="20" fillId="0" borderId="231" xfId="0" applyFont="1" applyBorder="1" applyAlignment="1">
      <alignment horizontal="right"/>
    </xf>
    <xf numFmtId="0" fontId="82" fillId="6" borderId="123" xfId="0" applyFont="1" applyFill="1" applyBorder="1" applyAlignment="1">
      <alignment horizontal="center"/>
    </xf>
    <xf numFmtId="0" fontId="13" fillId="0" borderId="224" xfId="0" applyFont="1" applyBorder="1" applyAlignment="1">
      <alignment horizontal="center"/>
    </xf>
    <xf numFmtId="0" fontId="20" fillId="0" borderId="224" xfId="0" applyFont="1" applyBorder="1" applyAlignment="1">
      <alignment horizontal="center"/>
    </xf>
    <xf numFmtId="0" fontId="19" fillId="0" borderId="224" xfId="0" applyFont="1" applyBorder="1" applyAlignment="1">
      <alignment horizontal="center"/>
    </xf>
    <xf numFmtId="0" fontId="20" fillId="0" borderId="233" xfId="0" applyFont="1" applyBorder="1" applyAlignment="1">
      <alignment horizontal="center"/>
    </xf>
    <xf numFmtId="44" fontId="64" fillId="26" borderId="0" xfId="0" applyNumberFormat="1" applyFont="1" applyFill="1"/>
    <xf numFmtId="0" fontId="19" fillId="5" borderId="112" xfId="0" applyFont="1" applyFill="1" applyBorder="1" applyAlignment="1">
      <alignment horizontal="right"/>
    </xf>
    <xf numFmtId="0" fontId="19" fillId="5" borderId="112" xfId="0" applyFont="1" applyFill="1" applyBorder="1"/>
    <xf numFmtId="0" fontId="19" fillId="5" borderId="113" xfId="0" applyFont="1" applyFill="1" applyBorder="1"/>
    <xf numFmtId="0" fontId="27" fillId="0" borderId="40" xfId="0" applyFont="1" applyBorder="1" applyAlignment="1">
      <alignment vertical="center"/>
    </xf>
    <xf numFmtId="0" fontId="27" fillId="0" borderId="0" xfId="0" applyFont="1" applyAlignment="1">
      <alignment vertical="center"/>
    </xf>
    <xf numFmtId="0" fontId="30" fillId="2" borderId="2" xfId="0" applyFont="1" applyFill="1" applyBorder="1"/>
    <xf numFmtId="0" fontId="30" fillId="2" borderId="3" xfId="0" applyFont="1" applyFill="1" applyBorder="1" applyAlignment="1">
      <alignment horizontal="center"/>
    </xf>
    <xf numFmtId="0" fontId="30" fillId="2" borderId="4" xfId="0" applyFont="1" applyFill="1" applyBorder="1" applyAlignment="1">
      <alignment horizontal="center"/>
    </xf>
    <xf numFmtId="0" fontId="30" fillId="5" borderId="2" xfId="0" applyFont="1" applyFill="1" applyBorder="1"/>
    <xf numFmtId="0" fontId="30" fillId="5" borderId="3" xfId="0" applyFont="1" applyFill="1" applyBorder="1" applyAlignment="1">
      <alignment horizontal="center"/>
    </xf>
    <xf numFmtId="0" fontId="30" fillId="5" borderId="4" xfId="0" applyFont="1" applyFill="1" applyBorder="1" applyAlignment="1">
      <alignment horizontal="center"/>
    </xf>
    <xf numFmtId="0" fontId="28" fillId="0" borderId="0" xfId="0" applyFont="1"/>
    <xf numFmtId="0" fontId="9" fillId="3" borderId="1" xfId="0" applyFont="1" applyFill="1" applyBorder="1" applyAlignment="1">
      <alignment horizontal="center" vertical="center"/>
    </xf>
    <xf numFmtId="0" fontId="10" fillId="5" borderId="0" xfId="0" applyFont="1" applyFill="1" applyAlignment="1">
      <alignment horizontal="center"/>
    </xf>
    <xf numFmtId="0" fontId="10" fillId="2" borderId="0" xfId="0" applyFont="1" applyFill="1" applyAlignment="1">
      <alignment horizontal="center"/>
    </xf>
    <xf numFmtId="0" fontId="19" fillId="2" borderId="168" xfId="0" applyFont="1" applyFill="1" applyBorder="1" applyAlignment="1">
      <alignment horizontal="center"/>
    </xf>
    <xf numFmtId="0" fontId="44" fillId="8" borderId="25" xfId="0" applyFont="1" applyFill="1" applyBorder="1" applyAlignment="1">
      <alignment horizontal="center" vertical="center"/>
    </xf>
    <xf numFmtId="0" fontId="44" fillId="8" borderId="26" xfId="0" applyFont="1" applyFill="1" applyBorder="1" applyAlignment="1">
      <alignment horizontal="center" vertical="center"/>
    </xf>
    <xf numFmtId="0" fontId="44" fillId="8" borderId="27" xfId="0" applyFont="1" applyFill="1" applyBorder="1" applyAlignment="1">
      <alignment horizontal="center" vertical="center"/>
    </xf>
    <xf numFmtId="0" fontId="63" fillId="13" borderId="0" xfId="0" applyFont="1" applyFill="1" applyAlignment="1">
      <alignment horizontal="center" vertical="center"/>
    </xf>
    <xf numFmtId="0" fontId="135" fillId="3" borderId="1" xfId="0" applyFont="1" applyFill="1" applyBorder="1" applyAlignment="1">
      <alignment horizontal="center" vertical="center"/>
    </xf>
    <xf numFmtId="0" fontId="0" fillId="0" borderId="42" xfId="0" applyBorder="1" applyAlignment="1">
      <alignment horizontal="center" vertical="center"/>
    </xf>
    <xf numFmtId="0" fontId="73" fillId="4" borderId="89" xfId="0" applyFont="1" applyFill="1" applyBorder="1" applyAlignment="1">
      <alignment horizontal="center"/>
    </xf>
    <xf numFmtId="0" fontId="73" fillId="4" borderId="90" xfId="0" applyFont="1" applyFill="1" applyBorder="1" applyAlignment="1">
      <alignment horizontal="center"/>
    </xf>
    <xf numFmtId="0" fontId="73" fillId="4" borderId="91" xfId="0" applyFont="1" applyFill="1" applyBorder="1" applyAlignment="1">
      <alignment horizontal="center"/>
    </xf>
    <xf numFmtId="0" fontId="24" fillId="2" borderId="0" xfId="0" applyFont="1" applyFill="1" applyAlignment="1">
      <alignment horizontal="center"/>
    </xf>
    <xf numFmtId="0" fontId="13" fillId="5" borderId="0" xfId="0" applyFont="1" applyFill="1" applyAlignment="1">
      <alignment horizontal="center"/>
    </xf>
    <xf numFmtId="0" fontId="27" fillId="5" borderId="74" xfId="0" applyFont="1" applyFill="1" applyBorder="1" applyAlignment="1">
      <alignment horizontal="center" vertical="center"/>
    </xf>
    <xf numFmtId="0" fontId="58" fillId="3" borderId="25" xfId="0" applyFont="1" applyFill="1" applyBorder="1" applyAlignment="1">
      <alignment horizontal="center"/>
    </xf>
    <xf numFmtId="0" fontId="58" fillId="3" borderId="26" xfId="0" applyFont="1" applyFill="1" applyBorder="1" applyAlignment="1">
      <alignment horizontal="center"/>
    </xf>
    <xf numFmtId="0" fontId="58" fillId="3" borderId="27" xfId="0" applyFont="1" applyFill="1" applyBorder="1" applyAlignment="1">
      <alignment horizontal="center"/>
    </xf>
    <xf numFmtId="0" fontId="76" fillId="0" borderId="0" xfId="0" applyFont="1" applyAlignment="1">
      <alignment horizontal="center"/>
    </xf>
    <xf numFmtId="0" fontId="78" fillId="3" borderId="216" xfId="0" applyFont="1" applyFill="1" applyBorder="1" applyAlignment="1">
      <alignment horizontal="left"/>
    </xf>
    <xf numFmtId="0" fontId="72" fillId="3" borderId="0" xfId="0" applyFont="1" applyFill="1" applyAlignment="1">
      <alignment horizontal="center"/>
    </xf>
    <xf numFmtId="0" fontId="67" fillId="0" borderId="168" xfId="0" applyFont="1" applyBorder="1" applyAlignment="1">
      <alignment horizontal="center"/>
    </xf>
    <xf numFmtId="4" fontId="140" fillId="0" borderId="52" xfId="0" applyNumberFormat="1" applyFont="1" applyBorder="1" applyAlignment="1">
      <alignment horizontal="left" vertical="center"/>
    </xf>
    <xf numFmtId="0" fontId="20" fillId="10" borderId="57" xfId="0" applyFont="1" applyFill="1" applyBorder="1" applyAlignment="1">
      <alignment horizontal="center" vertical="center"/>
    </xf>
    <xf numFmtId="0" fontId="20" fillId="10" borderId="75" xfId="0" applyFont="1" applyFill="1" applyBorder="1" applyAlignment="1">
      <alignment horizontal="center" vertical="center"/>
    </xf>
    <xf numFmtId="0" fontId="20" fillId="10" borderId="76" xfId="0" applyFont="1" applyFill="1" applyBorder="1" applyAlignment="1">
      <alignment horizontal="center" vertical="center"/>
    </xf>
    <xf numFmtId="169" fontId="20" fillId="23" borderId="195" xfId="9" applyFont="1" applyFill="1" applyBorder="1" applyAlignment="1">
      <alignment horizontal="center" vertical="center"/>
    </xf>
    <xf numFmtId="169" fontId="20" fillId="23" borderId="95" xfId="9" applyFont="1" applyFill="1" applyBorder="1" applyAlignment="1">
      <alignment horizontal="center" vertical="center"/>
    </xf>
    <xf numFmtId="0" fontId="81" fillId="0" borderId="0" xfId="0" applyFont="1" applyAlignment="1">
      <alignment horizontal="center" vertical="center"/>
    </xf>
    <xf numFmtId="0" fontId="20" fillId="10" borderId="2" xfId="0" applyFont="1" applyFill="1" applyBorder="1" applyAlignment="1">
      <alignment horizontal="center" vertical="center"/>
    </xf>
    <xf numFmtId="0" fontId="20" fillId="10" borderId="50" xfId="0" applyFont="1" applyFill="1" applyBorder="1" applyAlignment="1">
      <alignment horizontal="center" vertical="center"/>
    </xf>
    <xf numFmtId="0" fontId="20" fillId="10" borderId="51" xfId="0" applyFont="1" applyFill="1" applyBorder="1" applyAlignment="1">
      <alignment horizontal="center" vertical="center"/>
    </xf>
    <xf numFmtId="4" fontId="20" fillId="23" borderId="195" xfId="0" applyNumberFormat="1" applyFont="1" applyFill="1" applyBorder="1" applyAlignment="1">
      <alignment horizontal="center" vertical="center"/>
    </xf>
    <xf numFmtId="4" fontId="20" fillId="23" borderId="95" xfId="0" applyNumberFormat="1" applyFont="1" applyFill="1" applyBorder="1" applyAlignment="1">
      <alignment horizontal="center" vertical="center"/>
    </xf>
    <xf numFmtId="0" fontId="66" fillId="0" borderId="0" xfId="0" applyFont="1" applyAlignment="1">
      <alignment horizontal="center"/>
    </xf>
    <xf numFmtId="0" fontId="36" fillId="0" borderId="153" xfId="0" applyFont="1" applyBorder="1" applyAlignment="1">
      <alignment horizontal="center"/>
    </xf>
    <xf numFmtId="0" fontId="36" fillId="0" borderId="0" xfId="0" applyFont="1" applyAlignment="1">
      <alignment horizontal="center"/>
    </xf>
    <xf numFmtId="0" fontId="96" fillId="0" borderId="154" xfId="0" applyFont="1" applyBorder="1" applyAlignment="1">
      <alignment horizontal="center"/>
    </xf>
    <xf numFmtId="0" fontId="93" fillId="3" borderId="140" xfId="0" applyFont="1" applyFill="1" applyBorder="1" applyAlignment="1">
      <alignment horizontal="center"/>
    </xf>
    <xf numFmtId="0" fontId="93" fillId="3" borderId="141" xfId="0" applyFont="1" applyFill="1" applyBorder="1" applyAlignment="1">
      <alignment horizontal="center"/>
    </xf>
    <xf numFmtId="0" fontId="93" fillId="3" borderId="142" xfId="0" applyFont="1" applyFill="1" applyBorder="1" applyAlignment="1">
      <alignment horizontal="center"/>
    </xf>
    <xf numFmtId="175" fontId="97" fillId="0" borderId="0" xfId="0" applyNumberFormat="1" applyFont="1" applyAlignment="1">
      <alignment horizontal="center"/>
    </xf>
    <xf numFmtId="0" fontId="92" fillId="3" borderId="139" xfId="0" applyFont="1" applyFill="1" applyBorder="1" applyAlignment="1">
      <alignment horizontal="center"/>
    </xf>
    <xf numFmtId="0" fontId="0" fillId="0" borderId="139" xfId="0" applyBorder="1" applyAlignment="1">
      <alignment horizontal="center"/>
    </xf>
    <xf numFmtId="0" fontId="98" fillId="3" borderId="1" xfId="0" applyFont="1" applyFill="1" applyBorder="1" applyAlignment="1">
      <alignment horizontal="center" vertical="center"/>
    </xf>
    <xf numFmtId="175" fontId="59" fillId="0" borderId="0" xfId="0" applyNumberFormat="1" applyFont="1" applyAlignment="1">
      <alignment horizontal="center"/>
    </xf>
    <xf numFmtId="0" fontId="72" fillId="3" borderId="139" xfId="0" applyFont="1" applyFill="1" applyBorder="1" applyAlignment="1">
      <alignment horizontal="center"/>
    </xf>
    <xf numFmtId="0" fontId="67" fillId="6" borderId="25" xfId="0" applyFont="1" applyFill="1" applyBorder="1" applyAlignment="1">
      <alignment horizontal="center"/>
    </xf>
    <xf numFmtId="0" fontId="67" fillId="6" borderId="26" xfId="0" applyFont="1" applyFill="1" applyBorder="1" applyAlignment="1">
      <alignment horizontal="center"/>
    </xf>
    <xf numFmtId="0" fontId="67" fillId="6" borderId="27" xfId="0" applyFont="1" applyFill="1" applyBorder="1" applyAlignment="1">
      <alignment horizontal="center"/>
    </xf>
    <xf numFmtId="0" fontId="95" fillId="0" borderId="50" xfId="0" applyFont="1" applyBorder="1" applyAlignment="1">
      <alignment horizontal="center"/>
    </xf>
    <xf numFmtId="0" fontId="13" fillId="0" borderId="50" xfId="0" applyFont="1" applyBorder="1" applyAlignment="1">
      <alignment horizontal="center"/>
    </xf>
    <xf numFmtId="0" fontId="0" fillId="0" borderId="0" xfId="0" applyAlignment="1">
      <alignment horizontal="center"/>
    </xf>
    <xf numFmtId="0" fontId="105" fillId="0" borderId="49" xfId="0" applyFont="1" applyBorder="1" applyAlignment="1">
      <alignment horizontal="center"/>
    </xf>
    <xf numFmtId="0" fontId="49" fillId="0" borderId="0" xfId="0" applyFont="1" applyAlignment="1">
      <alignment horizontal="center"/>
    </xf>
    <xf numFmtId="0" fontId="36" fillId="0" borderId="49" xfId="0" applyFont="1" applyBorder="1" applyAlignment="1">
      <alignment horizontal="center"/>
    </xf>
    <xf numFmtId="0" fontId="13" fillId="0" borderId="0" xfId="0" applyFont="1" applyAlignment="1">
      <alignment horizontal="center"/>
    </xf>
    <xf numFmtId="0" fontId="106" fillId="3" borderId="1" xfId="0" applyFont="1" applyFill="1" applyBorder="1" applyAlignment="1">
      <alignment horizontal="center" vertical="center"/>
    </xf>
    <xf numFmtId="0" fontId="112" fillId="0" borderId="0" xfId="10" applyFont="1" applyAlignment="1">
      <alignment horizontal="center" vertical="center"/>
    </xf>
    <xf numFmtId="0" fontId="120" fillId="5" borderId="0" xfId="10" applyFont="1" applyFill="1" applyAlignment="1">
      <alignment horizontal="center" vertical="top"/>
    </xf>
    <xf numFmtId="0" fontId="136" fillId="0" borderId="181" xfId="11" applyFont="1" applyBorder="1" applyAlignment="1">
      <alignment horizontal="center" vertical="center"/>
    </xf>
    <xf numFmtId="0" fontId="82" fillId="0" borderId="0" xfId="12" applyFont="1" applyAlignment="1">
      <alignment horizontal="right" vertical="center"/>
    </xf>
    <xf numFmtId="0" fontId="127" fillId="0" borderId="0" xfId="0" applyFont="1" applyAlignment="1">
      <alignment horizontal="center"/>
    </xf>
    <xf numFmtId="0" fontId="126" fillId="0" borderId="0" xfId="0" applyFont="1" applyAlignment="1" applyProtection="1">
      <alignment horizontal="center"/>
      <protection locked="0"/>
    </xf>
    <xf numFmtId="0" fontId="23" fillId="0" borderId="205" xfId="0" applyFont="1" applyBorder="1"/>
    <xf numFmtId="0" fontId="81" fillId="0" borderId="49" xfId="0" applyFont="1" applyBorder="1" applyAlignment="1"/>
    <xf numFmtId="0" fontId="145" fillId="0" borderId="49" xfId="0" applyFont="1" applyBorder="1" applyAlignment="1"/>
  </cellXfs>
  <cellStyles count="19">
    <cellStyle name="Hyperlink" xfId="1" builtinId="8"/>
    <cellStyle name="Komma" xfId="2" builtinId="3"/>
    <cellStyle name="Komma 3" xfId="8" xr:uid="{00000000-0005-0000-0000-000002000000}"/>
    <cellStyle name="Normaal 2" xfId="15" xr:uid="{00000000-0005-0000-0000-000003000000}"/>
    <cellStyle name="Normal_Boekwerk excel 2003 gevorderden nieuw_Frank" xfId="12" xr:uid="{00000000-0005-0000-0000-000004000000}"/>
    <cellStyle name="Procent" xfId="4" builtinId="5"/>
    <cellStyle name="Standaard" xfId="0" builtinId="0"/>
    <cellStyle name="Standaard 2" xfId="11" xr:uid="{00000000-0005-0000-0000-000007000000}"/>
    <cellStyle name="Standaard_Opdr. 2 Urenoptelling 2" xfId="13" xr:uid="{00000000-0005-0000-0000-000009000000}"/>
    <cellStyle name="Standaard_Valideren" xfId="10" xr:uid="{00000000-0005-0000-0000-00000A000000}"/>
    <cellStyle name="Valuta" xfId="3" builtinId="4"/>
    <cellStyle name="Valuta 2" xfId="5" xr:uid="{00000000-0005-0000-0000-00000C000000}"/>
    <cellStyle name="Valuta 2 2" xfId="7" xr:uid="{00000000-0005-0000-0000-00000D000000}"/>
    <cellStyle name="Valuta 2 2 2" xfId="14" xr:uid="{00000000-0005-0000-0000-00000E000000}"/>
    <cellStyle name="Valuta 2 2 2 2" xfId="18" xr:uid="{00000000-0005-0000-0000-00000F000000}"/>
    <cellStyle name="Valuta 2 3" xfId="9" xr:uid="{00000000-0005-0000-0000-000010000000}"/>
    <cellStyle name="Valuta 2 3 2" xfId="17" xr:uid="{00000000-0005-0000-0000-000011000000}"/>
    <cellStyle name="Valuta 3" xfId="6" xr:uid="{00000000-0005-0000-0000-000012000000}"/>
    <cellStyle name="Valuta 4" xfId="16" xr:uid="{00000000-0005-0000-0000-000013000000}"/>
  </cellStyles>
  <dxfs count="17">
    <dxf>
      <fill>
        <patternFill>
          <bgColor rgb="FFFF0000"/>
        </patternFill>
      </fill>
    </dxf>
    <dxf>
      <fill>
        <patternFill>
          <bgColor rgb="FF92D050"/>
        </patternFill>
      </fill>
    </dxf>
    <dxf>
      <fill>
        <patternFill>
          <bgColor rgb="FFA6D86E"/>
        </patternFill>
      </fill>
    </dxf>
    <dxf>
      <fill>
        <patternFill>
          <bgColor theme="9" tint="0.79998168889431442"/>
        </patternFill>
      </fill>
    </dxf>
    <dxf>
      <font>
        <b val="0"/>
        <i val="0"/>
        <strike val="0"/>
        <condense val="0"/>
        <extend val="0"/>
        <outline val="0"/>
        <shadow val="0"/>
        <u val="none"/>
        <vertAlign val="baseline"/>
        <sz val="11"/>
        <color indexed="8"/>
        <name val="Calibri"/>
        <scheme val="none"/>
      </font>
      <numFmt numFmtId="164"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numFmt numFmtId="164"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fill>
        <patternFill patternType="solid">
          <fgColor indexed="64"/>
          <bgColor indexed="22"/>
        </patternFill>
      </fill>
      <alignment horizontal="center"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numFmt numFmtId="179" formatCode="dd/mm/yyyy"/>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alignment horizontal="center" vertical="bottom"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alignment horizontal="center" vertical="bottom"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alignment horizontal="center"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fill>
        <patternFill patternType="solid">
          <fgColor indexed="64"/>
          <bgColor indexed="22"/>
        </patternFill>
      </fill>
      <alignment horizontal="general" vertical="bottom" textRotation="0" wrapText="0" indent="0" justifyLastLine="0" shrinkToFit="0" readingOrder="0"/>
      <border diagonalUp="0" diagonalDown="0">
        <left/>
        <right style="thin">
          <color auto="1"/>
        </right>
        <top style="hair">
          <color auto="1"/>
        </top>
        <bottom style="hair">
          <color auto="1"/>
        </bottom>
        <vertical/>
        <horizontal style="hair">
          <color auto="1"/>
        </horizontal>
      </border>
    </dxf>
    <dxf>
      <border outline="0">
        <left style="thin">
          <color auto="1"/>
        </left>
        <right style="thin">
          <color auto="1"/>
        </right>
        <top style="thin">
          <color indexed="64"/>
        </top>
        <bottom style="thin">
          <color auto="1"/>
        </bottom>
      </border>
    </dxf>
    <dxf>
      <border outline="0">
        <bottom style="double">
          <color auto="1"/>
        </bottom>
      </border>
    </dxf>
    <dxf>
      <font>
        <b/>
        <i/>
        <strike val="0"/>
        <condense val="0"/>
        <extend val="0"/>
        <outline val="0"/>
        <shadow val="0"/>
        <u val="none"/>
        <vertAlign val="baseline"/>
        <sz val="12"/>
        <color indexed="18"/>
        <name val="Calibri"/>
        <scheme val="none"/>
      </font>
      <fill>
        <patternFill patternType="solid">
          <fgColor indexed="64"/>
          <bgColor indexed="41"/>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1e kwt</a:t>
            </a:r>
          </a:p>
        </c:rich>
      </c:tx>
      <c:layout>
        <c:manualLayout>
          <c:xMode val="edge"/>
          <c:yMode val="edge"/>
          <c:x val="0.73068432671081673"/>
          <c:y val="4.827031375703941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470934510669611E-2"/>
          <c:y val="0.11786022724633274"/>
          <c:w val="0.78393416882492339"/>
          <c:h val="0.82314272260617471"/>
        </c:manualLayout>
      </c:layout>
      <c:pie3DChart>
        <c:varyColors val="1"/>
        <c:ser>
          <c:idx val="0"/>
          <c:order val="0"/>
          <c:tx>
            <c:strRef>
              <c:f>'18 Grafiek invoegen'!$B$13</c:f>
              <c:strCache>
                <c:ptCount val="1"/>
                <c:pt idx="0">
                  <c:v>1e</c:v>
                </c:pt>
              </c:strCache>
            </c:strRef>
          </c:tx>
          <c:explosion val="12"/>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061-4EE9-BE1D-60EFA05BF39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061-4EE9-BE1D-60EFA05BF397}"/>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061-4EE9-BE1D-60EFA05BF397}"/>
              </c:ext>
            </c:extLst>
          </c:dPt>
          <c:dLbls>
            <c:dLbl>
              <c:idx val="1"/>
              <c:layout>
                <c:manualLayout>
                  <c:x val="7.6770205048871994E-3"/>
                  <c:y val="-2.82324323297079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61-4EE9-BE1D-60EFA05BF397}"/>
                </c:ext>
              </c:extLst>
            </c:dLbl>
            <c:dLbl>
              <c:idx val="2"/>
              <c:layout>
                <c:manualLayout>
                  <c:x val="8.2007671226527148E-2"/>
                  <c:y val="-0.1312982096063414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61-4EE9-BE1D-60EFA05BF397}"/>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ctr"/>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'18 Grafiek invoegen'!$C$12:$E$12</c:f>
              <c:strCache>
                <c:ptCount val="3"/>
                <c:pt idx="0">
                  <c:v> Inkomsten </c:v>
                </c:pt>
                <c:pt idx="1">
                  <c:v> Kosten </c:v>
                </c:pt>
                <c:pt idx="2">
                  <c:v> Totaal </c:v>
                </c:pt>
              </c:strCache>
            </c:strRef>
          </c:cat>
          <c:val>
            <c:numRef>
              <c:f>'18 Grafiek invoegen'!$C$13:$E$13</c:f>
              <c:numCache>
                <c:formatCode>_([$€-2]\ * #,##0.00_);_([$€-2]\ * \(#,##0.00\);_([$€-2]\ * "-"??_);_(@_)</c:formatCode>
                <c:ptCount val="3"/>
                <c:pt idx="0">
                  <c:v>4300</c:v>
                </c:pt>
                <c:pt idx="1">
                  <c:v>1550</c:v>
                </c:pt>
                <c:pt idx="2">
                  <c:v>2750</c:v>
                </c:pt>
              </c:numCache>
            </c:numRef>
          </c:val>
          <c:extLst>
            <c:ext xmlns:c16="http://schemas.microsoft.com/office/drawing/2014/chart" uri="{C3380CC4-5D6E-409C-BE32-E72D297353CC}">
              <c16:uniqueId val="{00000006-5061-4EE9-BE1D-60EFA05BF397}"/>
            </c:ext>
          </c:extLst>
        </c:ser>
        <c:dLbls>
          <c:dLblPos val="ctr"/>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0.77289664123110435"/>
          <c:y val="0.68865563164218302"/>
          <c:w val="0.21606583117507663"/>
          <c:h val="0.2715224152894001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1e kwt </a:t>
            </a:r>
          </a:p>
        </c:rich>
      </c:tx>
      <c:layout>
        <c:manualLayout>
          <c:xMode val="edge"/>
          <c:yMode val="edge"/>
          <c:x val="1.1554155730533846E-3"/>
          <c:y val="5.4533072376121896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manualLayout>
          <c:layoutTarget val="inner"/>
          <c:xMode val="edge"/>
          <c:yMode val="edge"/>
          <c:x val="3.9163323393455719E-2"/>
          <c:y val="9.6059055260582227E-2"/>
          <c:w val="0.92879395746644411"/>
          <c:h val="0.74857205133966698"/>
        </c:manualLayout>
      </c:layout>
      <c:barChart>
        <c:barDir val="col"/>
        <c:grouping val="clustered"/>
        <c:varyColors val="0"/>
        <c:ser>
          <c:idx val="0"/>
          <c:order val="0"/>
          <c:tx>
            <c:strRef>
              <c:f>'18 Grafiek invoegen'!$C$15</c:f>
              <c:strCache>
                <c:ptCount val="1"/>
                <c:pt idx="0">
                  <c:v> Inkomsten </c:v>
                </c:pt>
              </c:strCache>
            </c:strRef>
          </c:tx>
          <c:spPr>
            <a:solidFill>
              <a:schemeClr val="accent1">
                <a:alpha val="85000"/>
              </a:schemeClr>
            </a:solidFill>
            <a:ln w="9525" cap="flat" cmpd="sng" algn="ctr">
              <a:solidFill>
                <a:schemeClr val="lt1">
                  <a:alpha val="50000"/>
                </a:schemeClr>
              </a:solidFill>
              <a:round/>
            </a:ln>
            <a:effectLst/>
          </c:spPr>
          <c:invertIfNegative val="0"/>
          <c:cat>
            <c:strRef>
              <c:f>'18 Grafiek invoegen'!$B$16:$B$19</c:f>
              <c:strCache>
                <c:ptCount val="4"/>
                <c:pt idx="0">
                  <c:v>jan</c:v>
                </c:pt>
                <c:pt idx="1">
                  <c:v>feb</c:v>
                </c:pt>
                <c:pt idx="2">
                  <c:v>maart</c:v>
                </c:pt>
                <c:pt idx="3">
                  <c:v>Totaal</c:v>
                </c:pt>
              </c:strCache>
            </c:strRef>
          </c:cat>
          <c:val>
            <c:numRef>
              <c:f>'18 Grafiek invoegen'!$C$16:$C$19</c:f>
              <c:numCache>
                <c:formatCode>_([$€-2]\ * #,##0.00_);_([$€-2]\ * \(#,##0.00\);_([$€-2]\ * "-"??_);_(@_)</c:formatCode>
                <c:ptCount val="4"/>
                <c:pt idx="0">
                  <c:v>900</c:v>
                </c:pt>
                <c:pt idx="1">
                  <c:v>1300</c:v>
                </c:pt>
                <c:pt idx="2">
                  <c:v>1100</c:v>
                </c:pt>
                <c:pt idx="3" formatCode="&quot;€&quot;#,##0.00_);\(&quot;€&quot;#,##0.00\)">
                  <c:v>3300</c:v>
                </c:pt>
              </c:numCache>
            </c:numRef>
          </c:val>
          <c:extLst>
            <c:ext xmlns:c16="http://schemas.microsoft.com/office/drawing/2014/chart" uri="{C3380CC4-5D6E-409C-BE32-E72D297353CC}">
              <c16:uniqueId val="{00000000-27F1-4331-8833-3AC02D4F2980}"/>
            </c:ext>
          </c:extLst>
        </c:ser>
        <c:ser>
          <c:idx val="1"/>
          <c:order val="1"/>
          <c:tx>
            <c:strRef>
              <c:f>'18 Grafiek invoegen'!$D$15</c:f>
              <c:strCache>
                <c:ptCount val="1"/>
                <c:pt idx="0">
                  <c:v> Kosten </c:v>
                </c:pt>
              </c:strCache>
            </c:strRef>
          </c:tx>
          <c:spPr>
            <a:solidFill>
              <a:schemeClr val="accent2">
                <a:alpha val="85000"/>
              </a:schemeClr>
            </a:solidFill>
            <a:ln w="9525" cap="flat" cmpd="sng" algn="ctr">
              <a:solidFill>
                <a:schemeClr val="lt1">
                  <a:alpha val="50000"/>
                </a:schemeClr>
              </a:solidFill>
              <a:round/>
            </a:ln>
            <a:effectLst/>
          </c:spPr>
          <c:invertIfNegative val="0"/>
          <c:cat>
            <c:strRef>
              <c:f>'18 Grafiek invoegen'!$B$16:$B$19</c:f>
              <c:strCache>
                <c:ptCount val="4"/>
                <c:pt idx="0">
                  <c:v>jan</c:v>
                </c:pt>
                <c:pt idx="1">
                  <c:v>feb</c:v>
                </c:pt>
                <c:pt idx="2">
                  <c:v>maart</c:v>
                </c:pt>
                <c:pt idx="3">
                  <c:v>Totaal</c:v>
                </c:pt>
              </c:strCache>
            </c:strRef>
          </c:cat>
          <c:val>
            <c:numRef>
              <c:f>'18 Grafiek invoegen'!$D$16:$D$19</c:f>
              <c:numCache>
                <c:formatCode>_([$€-2]\ * #,##0.00_);_([$€-2]\ * \(#,##0.00\);_([$€-2]\ * "-"??_);_(@_)</c:formatCode>
                <c:ptCount val="4"/>
                <c:pt idx="0">
                  <c:v>800</c:v>
                </c:pt>
                <c:pt idx="1">
                  <c:v>500</c:v>
                </c:pt>
                <c:pt idx="2">
                  <c:v>250</c:v>
                </c:pt>
                <c:pt idx="3" formatCode="&quot;€&quot;#,##0.00_);\(&quot;€&quot;#,##0.00\)">
                  <c:v>1550</c:v>
                </c:pt>
              </c:numCache>
            </c:numRef>
          </c:val>
          <c:extLst>
            <c:ext xmlns:c16="http://schemas.microsoft.com/office/drawing/2014/chart" uri="{C3380CC4-5D6E-409C-BE32-E72D297353CC}">
              <c16:uniqueId val="{00000001-27F1-4331-8833-3AC02D4F2980}"/>
            </c:ext>
          </c:extLst>
        </c:ser>
        <c:ser>
          <c:idx val="2"/>
          <c:order val="2"/>
          <c:tx>
            <c:strRef>
              <c:f>'18 Grafiek invoegen'!$E$15</c:f>
              <c:strCache>
                <c:ptCount val="1"/>
                <c:pt idx="0">
                  <c:v> Totaal </c:v>
                </c:pt>
              </c:strCache>
            </c:strRef>
          </c:tx>
          <c:spPr>
            <a:solidFill>
              <a:schemeClr val="accent3">
                <a:alpha val="85000"/>
              </a:schemeClr>
            </a:solidFill>
            <a:ln w="9525" cap="flat" cmpd="sng" algn="ctr">
              <a:solidFill>
                <a:schemeClr val="lt1">
                  <a:alpha val="50000"/>
                </a:schemeClr>
              </a:solidFill>
              <a:round/>
            </a:ln>
            <a:effectLst/>
          </c:spPr>
          <c:invertIfNegative val="0"/>
          <c:cat>
            <c:strRef>
              <c:f>'18 Grafiek invoegen'!$B$16:$B$19</c:f>
              <c:strCache>
                <c:ptCount val="4"/>
                <c:pt idx="0">
                  <c:v>jan</c:v>
                </c:pt>
                <c:pt idx="1">
                  <c:v>feb</c:v>
                </c:pt>
                <c:pt idx="2">
                  <c:v>maart</c:v>
                </c:pt>
                <c:pt idx="3">
                  <c:v>Totaal</c:v>
                </c:pt>
              </c:strCache>
            </c:strRef>
          </c:cat>
          <c:val>
            <c:numRef>
              <c:f>'18 Grafiek invoegen'!$E$16:$E$19</c:f>
              <c:numCache>
                <c:formatCode>_([$€-2]\ * #,##0.00_);_([$€-2]\ * \(#,##0.00\);_([$€-2]\ * "-"??_);_(@_)</c:formatCode>
                <c:ptCount val="4"/>
                <c:pt idx="0">
                  <c:v>100</c:v>
                </c:pt>
                <c:pt idx="1">
                  <c:v>800</c:v>
                </c:pt>
                <c:pt idx="2">
                  <c:v>850</c:v>
                </c:pt>
                <c:pt idx="3" formatCode="&quot;€&quot;#,##0.00_);\(&quot;€&quot;#,##0.00\)">
                  <c:v>1750</c:v>
                </c:pt>
              </c:numCache>
            </c:numRef>
          </c:val>
          <c:extLst>
            <c:ext xmlns:c16="http://schemas.microsoft.com/office/drawing/2014/chart" uri="{C3380CC4-5D6E-409C-BE32-E72D297353CC}">
              <c16:uniqueId val="{00000002-27F1-4331-8833-3AC02D4F2980}"/>
            </c:ext>
          </c:extLst>
        </c:ser>
        <c:dLbls>
          <c:showLegendKey val="0"/>
          <c:showVal val="0"/>
          <c:showCatName val="0"/>
          <c:showSerName val="0"/>
          <c:showPercent val="0"/>
          <c:showBubbleSize val="0"/>
        </c:dLbls>
        <c:gapWidth val="65"/>
        <c:axId val="655573103"/>
        <c:axId val="655577423"/>
      </c:barChart>
      <c:catAx>
        <c:axId val="65557310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655577423"/>
        <c:crosses val="autoZero"/>
        <c:auto val="1"/>
        <c:lblAlgn val="ctr"/>
        <c:lblOffset val="100"/>
        <c:noMultiLvlLbl val="0"/>
      </c:catAx>
      <c:valAx>
        <c:axId val="655577423"/>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2]\ * #,##0.00_);_([$€-2]\ * \(#,##0.00\);_([$€-2]\ * &quot;-&quot;??_);_(@_)" sourceLinked="1"/>
        <c:majorTickMark val="none"/>
        <c:minorTickMark val="none"/>
        <c:tickLblPos val="nextTo"/>
        <c:crossAx val="655573103"/>
        <c:crosses val="autoZero"/>
        <c:crossBetween val="between"/>
      </c:valAx>
      <c:spPr>
        <a:noFill/>
        <a:ln>
          <a:noFill/>
        </a:ln>
        <a:effectLst/>
      </c:spPr>
    </c:plotArea>
    <c:legend>
      <c:legendPos val="b"/>
      <c:layout>
        <c:manualLayout>
          <c:xMode val="edge"/>
          <c:yMode val="edge"/>
          <c:x val="0.43170934029844305"/>
          <c:y val="3.3398892314114255E-2"/>
          <c:w val="0.54957608575898775"/>
          <c:h val="9.1587179487179496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image" Target="../media/image2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476251</xdr:rowOff>
    </xdr:from>
    <xdr:to>
      <xdr:col>2</xdr:col>
      <xdr:colOff>771526</xdr:colOff>
      <xdr:row>8</xdr:row>
      <xdr:rowOff>0</xdr:rowOff>
    </xdr:to>
    <xdr:sp macro="" textlink="">
      <xdr:nvSpPr>
        <xdr:cNvPr id="3" name="Tekstvak 2">
          <a:extLst>
            <a:ext uri="{FF2B5EF4-FFF2-40B4-BE49-F238E27FC236}">
              <a16:creationId xmlns:a16="http://schemas.microsoft.com/office/drawing/2014/main" id="{00000000-0008-0000-0000-000003000000}"/>
            </a:ext>
          </a:extLst>
        </xdr:cNvPr>
        <xdr:cNvSpPr txBox="1"/>
      </xdr:nvSpPr>
      <xdr:spPr>
        <a:xfrm>
          <a:off x="123826" y="476251"/>
          <a:ext cx="5981700" cy="1790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Deze basis cursus kunt u ook via E-learning maken en leert u op uw eigen tempo  hoe u op vrij eenvoudige wijze met Excel tekst verwerken,  tabellen, grafieken en eenvoudige berekeningen kunt laten uitvoeren door gebruik te maken van de voorbeelden die in elke opdracht staan. Als één van de weinig opleidingsinstituten verzorgt Computraining deze Excel basis cursus online met unieke herkenbare opdrachten i.p.v teksten in boekwerkvorm Globale Excel basiscursus inhoud Tijdens deze basiscursus Excel worden naast de basisonderwerpen ook onderwerpen als werkbladbeveiligingen,  grafieken en koppelingen behandeld. Natuurlijk kunt u tijdens de cursus vragen stellen buiten de stof om.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604886</xdr:colOff>
      <xdr:row>27</xdr:row>
      <xdr:rowOff>57499</xdr:rowOff>
    </xdr:from>
    <xdr:to>
      <xdr:col>11</xdr:col>
      <xdr:colOff>75080</xdr:colOff>
      <xdr:row>29</xdr:row>
      <xdr:rowOff>74644</xdr:rowOff>
    </xdr:to>
    <xdr:pic>
      <xdr:nvPicPr>
        <xdr:cNvPr id="2" name="Picture 8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97486" y="5505799"/>
          <a:ext cx="2619794" cy="39814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522921</xdr:colOff>
      <xdr:row>2</xdr:row>
      <xdr:rowOff>35242</xdr:rowOff>
    </xdr:from>
    <xdr:to>
      <xdr:col>11</xdr:col>
      <xdr:colOff>4555</xdr:colOff>
      <xdr:row>4</xdr:row>
      <xdr:rowOff>107632</xdr:rowOff>
    </xdr:to>
    <xdr:pic>
      <xdr:nvPicPr>
        <xdr:cNvPr id="2" name="Picture 117" descr="Knipsel">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srcRect l="25402" t="1908" b="-1908"/>
        <a:stretch/>
      </xdr:blipFill>
      <xdr:spPr bwMode="auto">
        <a:xfrm>
          <a:off x="6309359" y="659130"/>
          <a:ext cx="1286621" cy="472440"/>
        </a:xfrm>
        <a:prstGeom prst="rect">
          <a:avLst/>
        </a:prstGeom>
        <a:noFill/>
        <a:ln w="9525">
          <a:noFill/>
          <a:miter lim="800000"/>
          <a:headEnd/>
          <a:tailEnd/>
        </a:ln>
      </xdr:spPr>
    </xdr:pic>
    <xdr:clientData/>
  </xdr:twoCellAnchor>
  <xdr:twoCellAnchor>
    <xdr:from>
      <xdr:col>10</xdr:col>
      <xdr:colOff>390525</xdr:colOff>
      <xdr:row>2</xdr:row>
      <xdr:rowOff>147637</xdr:rowOff>
    </xdr:from>
    <xdr:to>
      <xdr:col>10</xdr:col>
      <xdr:colOff>1543050</xdr:colOff>
      <xdr:row>2</xdr:row>
      <xdr:rowOff>147637</xdr:rowOff>
    </xdr:to>
    <xdr:cxnSp macro="">
      <xdr:nvCxnSpPr>
        <xdr:cNvPr id="3" name="AutoShape 22">
          <a:extLst>
            <a:ext uri="{FF2B5EF4-FFF2-40B4-BE49-F238E27FC236}">
              <a16:creationId xmlns:a16="http://schemas.microsoft.com/office/drawing/2014/main" id="{00000000-0008-0000-0200-000003000000}"/>
            </a:ext>
          </a:extLst>
        </xdr:cNvPr>
        <xdr:cNvCxnSpPr>
          <a:cxnSpLocks noChangeShapeType="1"/>
        </xdr:cNvCxnSpPr>
      </xdr:nvCxnSpPr>
      <xdr:spPr bwMode="auto">
        <a:xfrm>
          <a:off x="6176963" y="771525"/>
          <a:ext cx="1152525" cy="0"/>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xdr:twoCellAnchor>
    <xdr:from>
      <xdr:col>8</xdr:col>
      <xdr:colOff>361950</xdr:colOff>
      <xdr:row>24</xdr:row>
      <xdr:rowOff>142875</xdr:rowOff>
    </xdr:from>
    <xdr:to>
      <xdr:col>10</xdr:col>
      <xdr:colOff>1657350</xdr:colOff>
      <xdr:row>29</xdr:row>
      <xdr:rowOff>9525</xdr:rowOff>
    </xdr:to>
    <xdr:sp macro="" textlink="">
      <xdr:nvSpPr>
        <xdr:cNvPr id="4" name="Wolkvormig bijschrift 1">
          <a:extLst>
            <a:ext uri="{FF2B5EF4-FFF2-40B4-BE49-F238E27FC236}">
              <a16:creationId xmlns:a16="http://schemas.microsoft.com/office/drawing/2014/main" id="{00000000-0008-0000-0200-000004000000}"/>
            </a:ext>
          </a:extLst>
        </xdr:cNvPr>
        <xdr:cNvSpPr/>
      </xdr:nvSpPr>
      <xdr:spPr>
        <a:xfrm>
          <a:off x="5264150" y="5311775"/>
          <a:ext cx="2641600" cy="882650"/>
        </a:xfrm>
        <a:prstGeom prst="cloudCallout">
          <a:avLst>
            <a:gd name="adj1" fmla="val 27879"/>
            <a:gd name="adj2" fmla="val -83055"/>
          </a:avLst>
        </a:prstGeom>
        <a:effectLst>
          <a:outerShdw blurRad="50800" dist="38100" dir="2700000" algn="tl" rotWithShape="0">
            <a:prstClr val="black">
              <a:alpha val="40000"/>
            </a:prstClr>
          </a:outerShdw>
        </a:effectLst>
        <a:scene3d>
          <a:camera prst="orthographicFront"/>
          <a:lightRig rig="threePt" dir="t"/>
        </a:scene3d>
        <a:sp3d>
          <a:bevelT w="152400" h="50800" prst="softRound"/>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nl-NL" sz="1600"/>
            <a:t>Let op!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731520</xdr:colOff>
      <xdr:row>0</xdr:row>
      <xdr:rowOff>0</xdr:rowOff>
    </xdr:from>
    <xdr:to>
      <xdr:col>6</xdr:col>
      <xdr:colOff>731520</xdr:colOff>
      <xdr:row>2</xdr:row>
      <xdr:rowOff>64770</xdr:rowOff>
    </xdr:to>
    <xdr:pic>
      <xdr:nvPicPr>
        <xdr:cNvPr id="2" name="Picture 175" descr="CompuTraining witte achtergrond 2009">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32220" y="0"/>
          <a:ext cx="0" cy="7251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9</xdr:col>
      <xdr:colOff>404806</xdr:colOff>
      <xdr:row>12</xdr:row>
      <xdr:rowOff>1</xdr:rowOff>
    </xdr:from>
    <xdr:ext cx="1647826" cy="818102"/>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619744" y="2643189"/>
          <a:ext cx="1647826" cy="818102"/>
        </a:xfrm>
        <a:prstGeom prst="rect">
          <a:avLst/>
        </a:prstGeom>
      </xdr:spPr>
    </xdr:pic>
    <xdr:clientData/>
  </xdr:oneCellAnchor>
  <xdr:twoCellAnchor>
    <xdr:from>
      <xdr:col>7</xdr:col>
      <xdr:colOff>604837</xdr:colOff>
      <xdr:row>12</xdr:row>
      <xdr:rowOff>114300</xdr:rowOff>
    </xdr:from>
    <xdr:to>
      <xdr:col>9</xdr:col>
      <xdr:colOff>542925</xdr:colOff>
      <xdr:row>12</xdr:row>
      <xdr:rowOff>166687</xdr:rowOff>
    </xdr:to>
    <xdr:cxnSp macro="">
      <xdr:nvCxnSpPr>
        <xdr:cNvPr id="3" name="Rechte verbindingslijn met pijl 2">
          <a:extLst>
            <a:ext uri="{FF2B5EF4-FFF2-40B4-BE49-F238E27FC236}">
              <a16:creationId xmlns:a16="http://schemas.microsoft.com/office/drawing/2014/main" id="{00000000-0008-0000-0400-000003000000}"/>
            </a:ext>
          </a:extLst>
        </xdr:cNvPr>
        <xdr:cNvCxnSpPr/>
      </xdr:nvCxnSpPr>
      <xdr:spPr>
        <a:xfrm>
          <a:off x="4572000" y="2757488"/>
          <a:ext cx="1185863" cy="5238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14288</xdr:colOff>
      <xdr:row>14</xdr:row>
      <xdr:rowOff>138112</xdr:rowOff>
    </xdr:from>
    <xdr:to>
      <xdr:col>11</xdr:col>
      <xdr:colOff>161925</xdr:colOff>
      <xdr:row>15</xdr:row>
      <xdr:rowOff>109537</xdr:rowOff>
    </xdr:to>
    <xdr:cxnSp macro="">
      <xdr:nvCxnSpPr>
        <xdr:cNvPr id="4" name="Rechte verbindingslijn met pijl 3">
          <a:extLst>
            <a:ext uri="{FF2B5EF4-FFF2-40B4-BE49-F238E27FC236}">
              <a16:creationId xmlns:a16="http://schemas.microsoft.com/office/drawing/2014/main" id="{00000000-0008-0000-0400-000004000000}"/>
            </a:ext>
          </a:extLst>
        </xdr:cNvPr>
        <xdr:cNvCxnSpPr/>
      </xdr:nvCxnSpPr>
      <xdr:spPr>
        <a:xfrm>
          <a:off x="5229226" y="3181350"/>
          <a:ext cx="1395412" cy="1714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366713</xdr:colOff>
          <xdr:row>0</xdr:row>
          <xdr:rowOff>290513</xdr:rowOff>
        </xdr:from>
        <xdr:to>
          <xdr:col>2</xdr:col>
          <xdr:colOff>366713</xdr:colOff>
          <xdr:row>0</xdr:row>
          <xdr:rowOff>290513</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0600-000001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366713</xdr:colOff>
          <xdr:row>0</xdr:row>
          <xdr:rowOff>290513</xdr:rowOff>
        </xdr:from>
        <xdr:to>
          <xdr:col>2</xdr:col>
          <xdr:colOff>366713</xdr:colOff>
          <xdr:row>0</xdr:row>
          <xdr:rowOff>290513</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0600-000002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0</xdr:colOff>
      <xdr:row>17</xdr:row>
      <xdr:rowOff>200025</xdr:rowOff>
    </xdr:from>
    <xdr:to>
      <xdr:col>4</xdr:col>
      <xdr:colOff>0</xdr:colOff>
      <xdr:row>19</xdr:row>
      <xdr:rowOff>201549</xdr:rowOff>
    </xdr:to>
    <xdr:sp macro="" textlink="">
      <xdr:nvSpPr>
        <xdr:cNvPr id="2" name="Tekstvak 14">
          <a:extLst>
            <a:ext uri="{FF2B5EF4-FFF2-40B4-BE49-F238E27FC236}">
              <a16:creationId xmlns:a16="http://schemas.microsoft.com/office/drawing/2014/main" id="{00000000-0008-0000-0700-000002000000}"/>
            </a:ext>
          </a:extLst>
        </xdr:cNvPr>
        <xdr:cNvSpPr txBox="1">
          <a:spLocks noChangeArrowheads="1"/>
        </xdr:cNvSpPr>
      </xdr:nvSpPr>
      <xdr:spPr bwMode="auto">
        <a:xfrm>
          <a:off x="2781300" y="4594225"/>
          <a:ext cx="2654300" cy="547624"/>
        </a:xfrm>
        <a:prstGeom prst="rect">
          <a:avLst/>
        </a:prstGeom>
        <a:solidFill>
          <a:schemeClr val="accent1">
            <a:lumMod val="20000"/>
            <a:lumOff val="80000"/>
          </a:schemeClr>
        </a:solidFill>
        <a:ln w="9525">
          <a:solidFill>
            <a:srgbClr val="BCBCBC"/>
          </a:solidFill>
          <a:miter lim="800000"/>
          <a:headEnd/>
          <a:tailEnd/>
        </a:ln>
      </xdr:spPr>
      <xdr:txBody>
        <a:bodyPr vertOverflow="clip" wrap="square" lIns="90000" tIns="108000" rIns="90000" bIns="108000" anchor="ctr" upright="1"/>
        <a:lstStyle/>
        <a:p>
          <a:pPr algn="ctr" rtl="0">
            <a:defRPr sz="1000"/>
          </a:pPr>
          <a:r>
            <a:rPr lang="nl-NL" sz="2000" b="0" i="0" u="none" strike="dblStrike" baseline="0">
              <a:solidFill>
                <a:srgbClr val="000000"/>
              </a:solidFill>
              <a:latin typeface="Brush Script MT"/>
            </a:rPr>
            <a:t>Dit is een Tekstvak</a:t>
          </a:r>
        </a:p>
      </xdr:txBody>
    </xdr:sp>
    <xdr:clientData/>
  </xdr:twoCellAnchor>
  <xdr:twoCellAnchor>
    <xdr:from>
      <xdr:col>3</xdr:col>
      <xdr:colOff>0</xdr:colOff>
      <xdr:row>32</xdr:row>
      <xdr:rowOff>200025</xdr:rowOff>
    </xdr:from>
    <xdr:to>
      <xdr:col>4</xdr:col>
      <xdr:colOff>0</xdr:colOff>
      <xdr:row>34</xdr:row>
      <xdr:rowOff>201549</xdr:rowOff>
    </xdr:to>
    <xdr:sp macro="" textlink="">
      <xdr:nvSpPr>
        <xdr:cNvPr id="4" name="Tekstvak 14">
          <a:extLst>
            <a:ext uri="{FF2B5EF4-FFF2-40B4-BE49-F238E27FC236}">
              <a16:creationId xmlns:a16="http://schemas.microsoft.com/office/drawing/2014/main" id="{00000000-0008-0000-0700-000004000000}"/>
            </a:ext>
          </a:extLst>
        </xdr:cNvPr>
        <xdr:cNvSpPr txBox="1">
          <a:spLocks noChangeArrowheads="1"/>
        </xdr:cNvSpPr>
      </xdr:nvSpPr>
      <xdr:spPr bwMode="auto">
        <a:xfrm>
          <a:off x="2586038" y="4557713"/>
          <a:ext cx="2481262" cy="558736"/>
        </a:xfrm>
        <a:prstGeom prst="rect">
          <a:avLst/>
        </a:prstGeom>
        <a:solidFill>
          <a:schemeClr val="accent1">
            <a:lumMod val="20000"/>
            <a:lumOff val="80000"/>
          </a:schemeClr>
        </a:solidFill>
        <a:ln w="9525">
          <a:solidFill>
            <a:srgbClr val="BCBCBC"/>
          </a:solidFill>
          <a:miter lim="800000"/>
          <a:headEnd/>
          <a:tailEnd/>
        </a:ln>
      </xdr:spPr>
      <xdr:txBody>
        <a:bodyPr vertOverflow="clip" wrap="square" lIns="90000" tIns="108000" rIns="90000" bIns="108000" anchor="ctr" upright="1"/>
        <a:lstStyle/>
        <a:p>
          <a:pPr algn="ctr" rtl="0">
            <a:defRPr sz="1000"/>
          </a:pPr>
          <a:r>
            <a:rPr lang="nl-NL" sz="2000" b="0" i="0" u="none" strike="dblStrike" baseline="0">
              <a:solidFill>
                <a:srgbClr val="000000"/>
              </a:solidFill>
              <a:latin typeface="Brush Script MT"/>
            </a:rPr>
            <a:t>Dit is een Tekstvak</a:t>
          </a:r>
        </a:p>
      </xdr:txBody>
    </xdr:sp>
    <xdr:clientData/>
  </xdr:twoCellAnchor>
  <mc:AlternateContent xmlns:mc="http://schemas.openxmlformats.org/markup-compatibility/2006">
    <mc:Choice xmlns:a14="http://schemas.microsoft.com/office/drawing/2010/main" Requires="a14">
      <xdr:twoCellAnchor>
        <xdr:from>
          <xdr:col>3</xdr:col>
          <xdr:colOff>61913</xdr:colOff>
          <xdr:row>22</xdr:row>
          <xdr:rowOff>38100</xdr:rowOff>
        </xdr:from>
        <xdr:to>
          <xdr:col>3</xdr:col>
          <xdr:colOff>61913</xdr:colOff>
          <xdr:row>22</xdr:row>
          <xdr:rowOff>38100</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0700-000003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61913</xdr:colOff>
          <xdr:row>22</xdr:row>
          <xdr:rowOff>38100</xdr:rowOff>
        </xdr:from>
        <xdr:to>
          <xdr:col>3</xdr:col>
          <xdr:colOff>61913</xdr:colOff>
          <xdr:row>22</xdr:row>
          <xdr:rowOff>38100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0700-000004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1066800</xdr:colOff>
      <xdr:row>10</xdr:row>
      <xdr:rowOff>139065</xdr:rowOff>
    </xdr:from>
    <xdr:ext cx="1089660" cy="285750"/>
    <xdr:pic>
      <xdr:nvPicPr>
        <xdr:cNvPr id="5" name="Picture 433">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81125" y="2810828"/>
          <a:ext cx="1089660" cy="285750"/>
        </a:xfrm>
        <a:prstGeom prst="rect">
          <a:avLst/>
        </a:prstGeom>
        <a:noFill/>
        <a:ln w="1">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300989</xdr:colOff>
      <xdr:row>3</xdr:row>
      <xdr:rowOff>1</xdr:rowOff>
    </xdr:from>
    <xdr:to>
      <xdr:col>10</xdr:col>
      <xdr:colOff>200025</xdr:colOff>
      <xdr:row>4</xdr:row>
      <xdr:rowOff>112022</xdr:rowOff>
    </xdr:to>
    <xdr:pic>
      <xdr:nvPicPr>
        <xdr:cNvPr id="2" name="Picture 256">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42789" y="850901"/>
          <a:ext cx="876936" cy="315221"/>
        </a:xfrm>
        <a:prstGeom prst="rect">
          <a:avLst/>
        </a:prstGeom>
        <a:noFill/>
        <a:ln w="1">
          <a:noFill/>
          <a:miter lim="800000"/>
          <a:headEnd/>
          <a:tailEnd/>
        </a:ln>
      </xdr:spPr>
    </xdr:pic>
    <xdr:clientData/>
  </xdr:twoCellAnchor>
  <xdr:twoCellAnchor>
    <xdr:from>
      <xdr:col>7</xdr:col>
      <xdr:colOff>585787</xdr:colOff>
      <xdr:row>3</xdr:row>
      <xdr:rowOff>119063</xdr:rowOff>
    </xdr:from>
    <xdr:to>
      <xdr:col>8</xdr:col>
      <xdr:colOff>428625</xdr:colOff>
      <xdr:row>3</xdr:row>
      <xdr:rowOff>138112</xdr:rowOff>
    </xdr:to>
    <xdr:cxnSp macro="">
      <xdr:nvCxnSpPr>
        <xdr:cNvPr id="3" name="AutoShape 22">
          <a:extLst>
            <a:ext uri="{FF2B5EF4-FFF2-40B4-BE49-F238E27FC236}">
              <a16:creationId xmlns:a16="http://schemas.microsoft.com/office/drawing/2014/main" id="{00000000-0008-0000-0800-000003000000}"/>
            </a:ext>
          </a:extLst>
        </xdr:cNvPr>
        <xdr:cNvCxnSpPr>
          <a:cxnSpLocks noChangeShapeType="1"/>
        </xdr:cNvCxnSpPr>
      </xdr:nvCxnSpPr>
      <xdr:spPr bwMode="auto">
        <a:xfrm flipV="1">
          <a:off x="3848100" y="976313"/>
          <a:ext cx="538163" cy="19049"/>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xdr:twoCellAnchor editAs="oneCell">
    <xdr:from>
      <xdr:col>12</xdr:col>
      <xdr:colOff>19050</xdr:colOff>
      <xdr:row>21</xdr:row>
      <xdr:rowOff>19050</xdr:rowOff>
    </xdr:from>
    <xdr:to>
      <xdr:col>13</xdr:col>
      <xdr:colOff>190252</xdr:colOff>
      <xdr:row>27</xdr:row>
      <xdr:rowOff>152217</xdr:rowOff>
    </xdr:to>
    <xdr:pic>
      <xdr:nvPicPr>
        <xdr:cNvPr id="4" name="Afbeelding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6788150" y="4718050"/>
          <a:ext cx="1974602" cy="1492067"/>
        </a:xfrm>
        <a:prstGeom prst="rect">
          <a:avLst/>
        </a:prstGeom>
      </xdr:spPr>
    </xdr:pic>
    <xdr:clientData/>
  </xdr:twoCellAnchor>
  <xdr:twoCellAnchor>
    <xdr:from>
      <xdr:col>10</xdr:col>
      <xdr:colOff>95250</xdr:colOff>
      <xdr:row>21</xdr:row>
      <xdr:rowOff>161925</xdr:rowOff>
    </xdr:from>
    <xdr:to>
      <xdr:col>12</xdr:col>
      <xdr:colOff>171450</xdr:colOff>
      <xdr:row>22</xdr:row>
      <xdr:rowOff>133350</xdr:rowOff>
    </xdr:to>
    <xdr:cxnSp macro="">
      <xdr:nvCxnSpPr>
        <xdr:cNvPr id="5" name="AutoShape 22">
          <a:extLst>
            <a:ext uri="{FF2B5EF4-FFF2-40B4-BE49-F238E27FC236}">
              <a16:creationId xmlns:a16="http://schemas.microsoft.com/office/drawing/2014/main" id="{00000000-0008-0000-0800-000005000000}"/>
            </a:ext>
          </a:extLst>
        </xdr:cNvPr>
        <xdr:cNvCxnSpPr>
          <a:cxnSpLocks noChangeShapeType="1"/>
        </xdr:cNvCxnSpPr>
      </xdr:nvCxnSpPr>
      <xdr:spPr bwMode="auto">
        <a:xfrm>
          <a:off x="5314950" y="4860925"/>
          <a:ext cx="1625600" cy="174625"/>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xdr:twoCellAnchor>
    <xdr:from>
      <xdr:col>8</xdr:col>
      <xdr:colOff>4762</xdr:colOff>
      <xdr:row>4</xdr:row>
      <xdr:rowOff>1</xdr:rowOff>
    </xdr:from>
    <xdr:to>
      <xdr:col>9</xdr:col>
      <xdr:colOff>133349</xdr:colOff>
      <xdr:row>5</xdr:row>
      <xdr:rowOff>66675</xdr:rowOff>
    </xdr:to>
    <xdr:cxnSp macro="">
      <xdr:nvCxnSpPr>
        <xdr:cNvPr id="6" name="AutoShape 22">
          <a:extLst>
            <a:ext uri="{FF2B5EF4-FFF2-40B4-BE49-F238E27FC236}">
              <a16:creationId xmlns:a16="http://schemas.microsoft.com/office/drawing/2014/main" id="{00000000-0008-0000-0800-000006000000}"/>
            </a:ext>
          </a:extLst>
        </xdr:cNvPr>
        <xdr:cNvCxnSpPr>
          <a:cxnSpLocks noChangeShapeType="1"/>
        </xdr:cNvCxnSpPr>
      </xdr:nvCxnSpPr>
      <xdr:spPr bwMode="auto">
        <a:xfrm flipV="1">
          <a:off x="3962400" y="1057276"/>
          <a:ext cx="823912" cy="266699"/>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23813</xdr:colOff>
          <xdr:row>4</xdr:row>
          <xdr:rowOff>90488</xdr:rowOff>
        </xdr:from>
        <xdr:to>
          <xdr:col>4</xdr:col>
          <xdr:colOff>23813</xdr:colOff>
          <xdr:row>4</xdr:row>
          <xdr:rowOff>90488</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23813</xdr:colOff>
          <xdr:row>4</xdr:row>
          <xdr:rowOff>90488</xdr:rowOff>
        </xdr:from>
        <xdr:to>
          <xdr:col>4</xdr:col>
          <xdr:colOff>23813</xdr:colOff>
          <xdr:row>4</xdr:row>
          <xdr:rowOff>90488</xdr:rowOff>
        </xdr:to>
        <xdr:sp macro="" textlink="">
          <xdr:nvSpPr>
            <xdr:cNvPr id="54274" name="Object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366713</xdr:colOff>
          <xdr:row>8</xdr:row>
          <xdr:rowOff>128588</xdr:rowOff>
        </xdr:from>
        <xdr:to>
          <xdr:col>4</xdr:col>
          <xdr:colOff>366713</xdr:colOff>
          <xdr:row>8</xdr:row>
          <xdr:rowOff>128588</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0B00-000001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366713</xdr:colOff>
          <xdr:row>8</xdr:row>
          <xdr:rowOff>128588</xdr:rowOff>
        </xdr:from>
        <xdr:to>
          <xdr:col>4</xdr:col>
          <xdr:colOff>366713</xdr:colOff>
          <xdr:row>8</xdr:row>
          <xdr:rowOff>128588</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B00-000002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60960</xdr:colOff>
      <xdr:row>1</xdr:row>
      <xdr:rowOff>0</xdr:rowOff>
    </xdr:to>
    <xdr:grpSp>
      <xdr:nvGrpSpPr>
        <xdr:cNvPr id="2" name="Group 1">
          <a:extLst>
            <a:ext uri="{FF2B5EF4-FFF2-40B4-BE49-F238E27FC236}">
              <a16:creationId xmlns:a16="http://schemas.microsoft.com/office/drawing/2014/main" id="{00000000-0008-0000-1100-000002000000}"/>
            </a:ext>
          </a:extLst>
        </xdr:cNvPr>
        <xdr:cNvGrpSpPr>
          <a:grpSpLocks noChangeAspect="1"/>
        </xdr:cNvGrpSpPr>
      </xdr:nvGrpSpPr>
      <xdr:grpSpPr bwMode="auto">
        <a:xfrm rot="16200000" flipV="1">
          <a:off x="1592580" y="-1202055"/>
          <a:ext cx="0" cy="3185160"/>
          <a:chOff x="5531" y="1258"/>
          <a:chExt cx="5291" cy="13813"/>
        </a:xfrm>
      </xdr:grpSpPr>
      <xdr:cxnSp macro="">
        <xdr:nvCxnSpPr>
          <xdr:cNvPr id="3" name="AutoShape 6">
            <a:extLst>
              <a:ext uri="{FF2B5EF4-FFF2-40B4-BE49-F238E27FC236}">
                <a16:creationId xmlns:a16="http://schemas.microsoft.com/office/drawing/2014/main" id="{00000000-0008-0000-1100-000003000000}"/>
              </a:ext>
            </a:extLst>
          </xdr:cNvPr>
          <xdr:cNvCxnSpPr>
            <a:cxnSpLocks noChangeAspect="1" noChangeShapeType="1"/>
          </xdr:cNvCxnSpPr>
        </xdr:nvCxnSpPr>
        <xdr:spPr bwMode="auto">
          <a:xfrm flipH="1">
            <a:off x="6519" y="1258"/>
            <a:ext cx="4303" cy="10040"/>
          </a:xfrm>
          <a:prstGeom prst="straightConnector1">
            <a:avLst/>
          </a:prstGeom>
          <a:noFill/>
          <a:ln w="9525">
            <a:solidFill>
              <a:srgbClr val="A7BFDE"/>
            </a:solidFill>
            <a:round/>
            <a:headEnd/>
            <a:tailEnd/>
          </a:ln>
        </xdr:spPr>
      </xdr:cxnSp>
      <xdr:grpSp>
        <xdr:nvGrpSpPr>
          <xdr:cNvPr id="4" name="Group 2">
            <a:extLst>
              <a:ext uri="{FF2B5EF4-FFF2-40B4-BE49-F238E27FC236}">
                <a16:creationId xmlns:a16="http://schemas.microsoft.com/office/drawing/2014/main" id="{00000000-0008-0000-1100-000004000000}"/>
              </a:ext>
            </a:extLst>
          </xdr:cNvPr>
          <xdr:cNvGrpSpPr>
            <a:grpSpLocks noChangeAspect="1"/>
          </xdr:cNvGrpSpPr>
        </xdr:nvGrpSpPr>
        <xdr:grpSpPr bwMode="auto">
          <a:xfrm>
            <a:off x="-379161674" y="9226"/>
            <a:ext cx="379172496" cy="2030901"/>
            <a:chOff x="-379161674" y="9226"/>
            <a:chExt cx="379172496" cy="2030901"/>
          </a:xfrm>
        </xdr:grpSpPr>
        <xdr:sp macro="" textlink="">
          <xdr:nvSpPr>
            <xdr:cNvPr id="5" name="Freeform 5">
              <a:extLst>
                <a:ext uri="{FF2B5EF4-FFF2-40B4-BE49-F238E27FC236}">
                  <a16:creationId xmlns:a16="http://schemas.microsoft.com/office/drawing/2014/main" id="{00000000-0008-0000-1100-000005000000}"/>
                </a:ext>
              </a:extLst>
            </xdr:cNvPr>
            <xdr:cNvSpPr>
              <a:spLocks noChangeAspect="1"/>
            </xdr:cNvSpPr>
          </xdr:nvSpPr>
          <xdr:spPr bwMode="auto">
            <a:xfrm>
              <a:off x="5531" y="9226"/>
              <a:ext cx="5291" cy="5845"/>
            </a:xfrm>
            <a:custGeom>
              <a:avLst/>
              <a:gdLst>
                <a:gd name="T0" fmla="*/ 2 w 6418"/>
                <a:gd name="T1" fmla="*/ 7 h 6670"/>
                <a:gd name="T2" fmla="*/ 2 w 6418"/>
                <a:gd name="T3" fmla="*/ 34 h 6670"/>
                <a:gd name="T4" fmla="*/ 2 w 6418"/>
                <a:gd name="T5" fmla="*/ 34 h 6670"/>
                <a:gd name="T6" fmla="*/ 2 w 6418"/>
                <a:gd name="T7" fmla="*/ 11 h 6670"/>
                <a:gd name="T8" fmla="*/ 2 w 6418"/>
                <a:gd name="T9" fmla="*/ 7 h 6670"/>
                <a:gd name="T10" fmla="*/ 0 60000 65536"/>
                <a:gd name="T11" fmla="*/ 0 60000 65536"/>
                <a:gd name="T12" fmla="*/ 0 60000 65536"/>
                <a:gd name="T13" fmla="*/ 0 60000 65536"/>
                <a:gd name="T14" fmla="*/ 0 60000 65536"/>
                <a:gd name="T15" fmla="*/ 0 w 6418"/>
                <a:gd name="T16" fmla="*/ 0 h 6670"/>
                <a:gd name="T17" fmla="*/ 6418 w 6418"/>
                <a:gd name="T18" fmla="*/ 6670 h 6670"/>
              </a:gdLst>
              <a:ahLst/>
              <a:cxnLst>
                <a:cxn ang="T10">
                  <a:pos x="T0" y="T1"/>
                </a:cxn>
                <a:cxn ang="T11">
                  <a:pos x="T2" y="T3"/>
                </a:cxn>
                <a:cxn ang="T12">
                  <a:pos x="T4" y="T5"/>
                </a:cxn>
                <a:cxn ang="T13">
                  <a:pos x="T6" y="T7"/>
                </a:cxn>
                <a:cxn ang="T14">
                  <a:pos x="T8" y="T9"/>
                </a:cxn>
              </a:cxnLst>
              <a:rect l="T15" t="T16" r="T17" b="T18"/>
              <a:pathLst>
                <a:path w="6418" h="6670">
                  <a:moveTo>
                    <a:pt x="6418" y="1185"/>
                  </a:moveTo>
                  <a:lnTo>
                    <a:pt x="6418" y="6670"/>
                  </a:lnTo>
                  <a:lnTo>
                    <a:pt x="1809" y="6669"/>
                  </a:lnTo>
                  <a:cubicBezTo>
                    <a:pt x="974" y="5889"/>
                    <a:pt x="0" y="3958"/>
                    <a:pt x="1407" y="1987"/>
                  </a:cubicBezTo>
                  <a:cubicBezTo>
                    <a:pt x="2830" y="0"/>
                    <a:pt x="5591" y="411"/>
                    <a:pt x="6418" y="1185"/>
                  </a:cubicBezTo>
                  <a:close/>
                </a:path>
              </a:pathLst>
            </a:custGeom>
            <a:solidFill>
              <a:srgbClr val="A7BFDE"/>
            </a:solidFill>
            <a:ln w="9525">
              <a:noFill/>
              <a:round/>
              <a:headEnd/>
              <a:tailEnd/>
            </a:ln>
          </xdr:spPr>
        </xdr:sp>
        <xdr:sp macro="" textlink="">
          <xdr:nvSpPr>
            <xdr:cNvPr id="6" name="Oval 4">
              <a:extLst>
                <a:ext uri="{FF2B5EF4-FFF2-40B4-BE49-F238E27FC236}">
                  <a16:creationId xmlns:a16="http://schemas.microsoft.com/office/drawing/2014/main" id="{00000000-0008-0000-1100-000006000000}"/>
                </a:ext>
              </a:extLst>
            </xdr:cNvPr>
            <xdr:cNvSpPr>
              <a:spLocks noChangeAspect="1" noChangeArrowheads="1"/>
            </xdr:cNvSpPr>
          </xdr:nvSpPr>
          <xdr:spPr bwMode="auto">
            <a:xfrm rot="5327714" flipV="1">
              <a:off x="6117" y="10212"/>
              <a:ext cx="4526" cy="4258"/>
            </a:xfrm>
            <a:prstGeom prst="ellipse">
              <a:avLst/>
            </a:prstGeom>
            <a:solidFill>
              <a:srgbClr val="D3DFEE"/>
            </a:solidFill>
            <a:ln w="9525">
              <a:noFill/>
              <a:round/>
              <a:headEnd/>
              <a:tailEnd/>
            </a:ln>
          </xdr:spPr>
        </xdr:sp>
        <xdr:sp macro="" textlink="">
          <xdr:nvSpPr>
            <xdr:cNvPr id="7" name="Oval 3">
              <a:extLst>
                <a:ext uri="{FF2B5EF4-FFF2-40B4-BE49-F238E27FC236}">
                  <a16:creationId xmlns:a16="http://schemas.microsoft.com/office/drawing/2014/main" id="{00000000-0008-0000-1100-000007000000}"/>
                </a:ext>
              </a:extLst>
            </xdr:cNvPr>
            <xdr:cNvSpPr>
              <a:spLocks noChangeAspect="1" noChangeArrowheads="1"/>
            </xdr:cNvSpPr>
          </xdr:nvSpPr>
          <xdr:spPr bwMode="auto">
            <a:xfrm rot="5327714" flipV="1">
              <a:off x="-329532480" y="1501140"/>
              <a:ext cx="3539" cy="0"/>
            </a:xfrm>
            <a:prstGeom prst="ellipse">
              <a:avLst/>
            </a:prstGeom>
            <a:solidFill>
              <a:srgbClr val="7BA0CD"/>
            </a:solidFill>
            <a:ln w="9525">
              <a:noFill/>
              <a:round/>
              <a:headEnd/>
              <a:tailEnd/>
            </a:ln>
          </xdr:spPr>
          <xdr:txBody>
            <a:bodyPr vertOverflow="clip" wrap="square" lIns="0" tIns="0" rIns="0" bIns="0" anchor="t" upright="1"/>
            <a:lstStyle/>
            <a:p>
              <a:pPr algn="l" rtl="0">
                <a:defRPr sz="1000"/>
              </a:pPr>
              <a:endParaRPr lang="nl-NL" sz="1000" b="1" i="0" strike="noStrike">
                <a:solidFill>
                  <a:srgbClr val="000000"/>
                </a:solidFill>
                <a:latin typeface="Times New Roman"/>
                <a:cs typeface="Times New Roman"/>
              </a:endParaRPr>
            </a:p>
            <a:p>
              <a:pPr algn="l" rtl="0">
                <a:defRPr sz="1000"/>
              </a:pPr>
              <a:r>
                <a:rPr lang="nl-NL" sz="1200" b="1" i="0" strike="noStrike">
                  <a:solidFill>
                    <a:srgbClr val="000000"/>
                  </a:solidFill>
                  <a:latin typeface="Times New Roman"/>
                  <a:cs typeface="Times New Roman"/>
                </a:rPr>
                <a:t> </a:t>
              </a:r>
              <a:r>
                <a:rPr lang="nl-NL" sz="1200" b="1" i="0" strike="noStrike">
                  <a:solidFill>
                    <a:schemeClr val="bg1"/>
                  </a:solidFill>
                  <a:latin typeface="Times New Roman"/>
                  <a:cs typeface="Times New Roman"/>
                </a:rPr>
                <a:t>Blok</a:t>
              </a:r>
              <a:r>
                <a:rPr lang="nl-NL" sz="1200" b="1" i="0" strike="noStrike" baseline="0">
                  <a:solidFill>
                    <a:schemeClr val="bg1"/>
                  </a:solidFill>
                  <a:latin typeface="Times New Roman"/>
                  <a:cs typeface="Times New Roman"/>
                </a:rPr>
                <a:t> 5</a:t>
              </a:r>
              <a:endParaRPr lang="nl-NL" sz="1200" b="1" i="0" strike="noStrike">
                <a:solidFill>
                  <a:schemeClr val="bg1"/>
                </a:solidFill>
                <a:latin typeface="Times New Roman"/>
                <a:cs typeface="Times New Roman"/>
              </a:endParaRPr>
            </a:p>
          </xdr:txBody>
        </xdr:sp>
      </xdr:grpSp>
    </xdr:grpSp>
    <xdr:clientData/>
  </xdr:twoCellAnchor>
  <mc:AlternateContent xmlns:mc="http://schemas.openxmlformats.org/markup-compatibility/2006">
    <mc:Choice xmlns:a14="http://schemas.microsoft.com/office/drawing/2010/main" Requires="a14">
      <xdr:twoCellAnchor>
        <xdr:from>
          <xdr:col>3</xdr:col>
          <xdr:colOff>176213</xdr:colOff>
          <xdr:row>1</xdr:row>
          <xdr:rowOff>23813</xdr:rowOff>
        </xdr:from>
        <xdr:to>
          <xdr:col>3</xdr:col>
          <xdr:colOff>176213</xdr:colOff>
          <xdr:row>1</xdr:row>
          <xdr:rowOff>23813</xdr:rowOff>
        </xdr:to>
        <xdr:sp macro="" textlink="">
          <xdr:nvSpPr>
            <xdr:cNvPr id="83969" name="Object 1" hidden="1">
              <a:extLst>
                <a:ext uri="{63B3BB69-23CF-44E3-9099-C40C66FF867C}">
                  <a14:compatExt spid="_x0000_s83969"/>
                </a:ext>
                <a:ext uri="{FF2B5EF4-FFF2-40B4-BE49-F238E27FC236}">
                  <a16:creationId xmlns:a16="http://schemas.microsoft.com/office/drawing/2014/main" id="{00000000-0008-0000-1100-0000014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176213</xdr:colOff>
          <xdr:row>1</xdr:row>
          <xdr:rowOff>23813</xdr:rowOff>
        </xdr:from>
        <xdr:to>
          <xdr:col>3</xdr:col>
          <xdr:colOff>176213</xdr:colOff>
          <xdr:row>1</xdr:row>
          <xdr:rowOff>23813</xdr:rowOff>
        </xdr:to>
        <xdr:sp macro="" textlink="">
          <xdr:nvSpPr>
            <xdr:cNvPr id="83970" name="Object 2" hidden="1">
              <a:extLst>
                <a:ext uri="{63B3BB69-23CF-44E3-9099-C40C66FF867C}">
                  <a14:compatExt spid="_x0000_s83970"/>
                </a:ext>
                <a:ext uri="{FF2B5EF4-FFF2-40B4-BE49-F238E27FC236}">
                  <a16:creationId xmlns:a16="http://schemas.microsoft.com/office/drawing/2014/main" id="{00000000-0008-0000-1100-0000024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7</xdr:col>
      <xdr:colOff>450851</xdr:colOff>
      <xdr:row>4</xdr:row>
      <xdr:rowOff>171450</xdr:rowOff>
    </xdr:from>
    <xdr:to>
      <xdr:col>10</xdr:col>
      <xdr:colOff>295276</xdr:colOff>
      <xdr:row>7</xdr:row>
      <xdr:rowOff>42884</xdr:rowOff>
    </xdr:to>
    <xdr:pic>
      <xdr:nvPicPr>
        <xdr:cNvPr id="2" name="Picture 54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37076" y="1190625"/>
          <a:ext cx="1882775" cy="442934"/>
        </a:xfrm>
        <a:prstGeom prst="rect">
          <a:avLst/>
        </a:prstGeom>
        <a:noFill/>
        <a:ln w="1">
          <a:noFill/>
          <a:miter lim="800000"/>
          <a:headEnd/>
          <a:tailEnd/>
        </a:ln>
      </xdr:spPr>
    </xdr:pic>
    <xdr:clientData/>
  </xdr:twoCellAnchor>
  <xdr:twoCellAnchor editAs="oneCell">
    <xdr:from>
      <xdr:col>9</xdr:col>
      <xdr:colOff>93345</xdr:colOff>
      <xdr:row>2</xdr:row>
      <xdr:rowOff>7302</xdr:rowOff>
    </xdr:from>
    <xdr:to>
      <xdr:col>10</xdr:col>
      <xdr:colOff>262890</xdr:colOff>
      <xdr:row>3</xdr:row>
      <xdr:rowOff>70167</xdr:rowOff>
    </xdr:to>
    <xdr:pic>
      <xdr:nvPicPr>
        <xdr:cNvPr id="3" name="Picture 520">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08345" y="631190"/>
          <a:ext cx="936308" cy="253365"/>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xdr:from>
          <xdr:col>3</xdr:col>
          <xdr:colOff>557213</xdr:colOff>
          <xdr:row>10</xdr:row>
          <xdr:rowOff>176213</xdr:rowOff>
        </xdr:from>
        <xdr:to>
          <xdr:col>3</xdr:col>
          <xdr:colOff>557213</xdr:colOff>
          <xdr:row>10</xdr:row>
          <xdr:rowOff>176213</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557213</xdr:colOff>
          <xdr:row>10</xdr:row>
          <xdr:rowOff>176213</xdr:rowOff>
        </xdr:from>
        <xdr:to>
          <xdr:col>3</xdr:col>
          <xdr:colOff>557213</xdr:colOff>
          <xdr:row>10</xdr:row>
          <xdr:rowOff>176213</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00000000-0008-0000-1200-000002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6</xdr:col>
      <xdr:colOff>247650</xdr:colOff>
      <xdr:row>5</xdr:row>
      <xdr:rowOff>119062</xdr:rowOff>
    </xdr:from>
    <xdr:to>
      <xdr:col>7</xdr:col>
      <xdr:colOff>571500</xdr:colOff>
      <xdr:row>6</xdr:row>
      <xdr:rowOff>1587</xdr:rowOff>
    </xdr:to>
    <xdr:cxnSp macro="">
      <xdr:nvCxnSpPr>
        <xdr:cNvPr id="6" name="Rechte verbindingslijn met pijl 5">
          <a:extLst>
            <a:ext uri="{FF2B5EF4-FFF2-40B4-BE49-F238E27FC236}">
              <a16:creationId xmlns:a16="http://schemas.microsoft.com/office/drawing/2014/main" id="{00000000-0008-0000-1200-000006000000}"/>
            </a:ext>
          </a:extLst>
        </xdr:cNvPr>
        <xdr:cNvCxnSpPr/>
      </xdr:nvCxnSpPr>
      <xdr:spPr>
        <a:xfrm>
          <a:off x="3876675" y="1314450"/>
          <a:ext cx="1019175" cy="73025"/>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175260</xdr:rowOff>
    </xdr:from>
    <xdr:to>
      <xdr:col>1</xdr:col>
      <xdr:colOff>1196340</xdr:colOff>
      <xdr:row>15</xdr:row>
      <xdr:rowOff>47625</xdr:rowOff>
    </xdr:to>
    <xdr:pic>
      <xdr:nvPicPr>
        <xdr:cNvPr id="2" name="Picture 56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1300" y="1826260"/>
          <a:ext cx="1196340" cy="1764665"/>
        </a:xfrm>
        <a:prstGeom prst="rect">
          <a:avLst/>
        </a:prstGeom>
        <a:noFill/>
        <a:ln w="1">
          <a:noFill/>
          <a:miter lim="800000"/>
          <a:headEnd/>
          <a:tailEnd/>
        </a:ln>
      </xdr:spPr>
    </xdr:pic>
    <xdr:clientData/>
  </xdr:twoCellAnchor>
  <xdr:twoCellAnchor>
    <xdr:from>
      <xdr:col>1</xdr:col>
      <xdr:colOff>956947</xdr:colOff>
      <xdr:row>6</xdr:row>
      <xdr:rowOff>190500</xdr:rowOff>
    </xdr:from>
    <xdr:to>
      <xdr:col>2</xdr:col>
      <xdr:colOff>564098</xdr:colOff>
      <xdr:row>9</xdr:row>
      <xdr:rowOff>38100</xdr:rowOff>
    </xdr:to>
    <xdr:cxnSp macro="">
      <xdr:nvCxnSpPr>
        <xdr:cNvPr id="3" name="AutoShape 22">
          <a:extLst>
            <a:ext uri="{FF2B5EF4-FFF2-40B4-BE49-F238E27FC236}">
              <a16:creationId xmlns:a16="http://schemas.microsoft.com/office/drawing/2014/main" id="{00000000-0008-0000-1300-000003000000}"/>
            </a:ext>
          </a:extLst>
        </xdr:cNvPr>
        <xdr:cNvCxnSpPr>
          <a:cxnSpLocks noChangeShapeType="1"/>
        </xdr:cNvCxnSpPr>
      </xdr:nvCxnSpPr>
      <xdr:spPr bwMode="auto">
        <a:xfrm flipH="1">
          <a:off x="1198247" y="1638300"/>
          <a:ext cx="1194651" cy="546100"/>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mc:AlternateContent xmlns:mc="http://schemas.openxmlformats.org/markup-compatibility/2006">
    <mc:Choice xmlns:a14="http://schemas.microsoft.com/office/drawing/2010/main" Requires="a14">
      <xdr:twoCellAnchor>
        <xdr:from>
          <xdr:col>2</xdr:col>
          <xdr:colOff>623888</xdr:colOff>
          <xdr:row>14</xdr:row>
          <xdr:rowOff>204788</xdr:rowOff>
        </xdr:from>
        <xdr:to>
          <xdr:col>2</xdr:col>
          <xdr:colOff>623888</xdr:colOff>
          <xdr:row>14</xdr:row>
          <xdr:rowOff>204788</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300-000001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623888</xdr:colOff>
          <xdr:row>14</xdr:row>
          <xdr:rowOff>204788</xdr:rowOff>
        </xdr:from>
        <xdr:to>
          <xdr:col>2</xdr:col>
          <xdr:colOff>623888</xdr:colOff>
          <xdr:row>14</xdr:row>
          <xdr:rowOff>204788</xdr:rowOff>
        </xdr:to>
        <xdr:sp macro="" textlink="">
          <xdr:nvSpPr>
            <xdr:cNvPr id="57346" name="Object 2" hidden="1">
              <a:extLst>
                <a:ext uri="{63B3BB69-23CF-44E3-9099-C40C66FF867C}">
                  <a14:compatExt spid="_x0000_s57346"/>
                </a:ext>
                <a:ext uri="{FF2B5EF4-FFF2-40B4-BE49-F238E27FC236}">
                  <a16:creationId xmlns:a16="http://schemas.microsoft.com/office/drawing/2014/main" id="{00000000-0008-0000-1300-000002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9</xdr:col>
      <xdr:colOff>77787</xdr:colOff>
      <xdr:row>4</xdr:row>
      <xdr:rowOff>116411</xdr:rowOff>
    </xdr:from>
    <xdr:to>
      <xdr:col>10</xdr:col>
      <xdr:colOff>129989</xdr:colOff>
      <xdr:row>7</xdr:row>
      <xdr:rowOff>234950</xdr:rowOff>
    </xdr:to>
    <xdr:pic>
      <xdr:nvPicPr>
        <xdr:cNvPr id="6" name="Afbeelding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6416675" y="1140349"/>
          <a:ext cx="891989" cy="718614"/>
        </a:xfrm>
        <a:prstGeom prst="rect">
          <a:avLst/>
        </a:prstGeom>
      </xdr:spPr>
    </xdr:pic>
    <xdr:clientData/>
  </xdr:twoCellAnchor>
  <xdr:twoCellAnchor>
    <xdr:from>
      <xdr:col>8</xdr:col>
      <xdr:colOff>557213</xdr:colOff>
      <xdr:row>5</xdr:row>
      <xdr:rowOff>114300</xdr:rowOff>
    </xdr:from>
    <xdr:to>
      <xdr:col>9</xdr:col>
      <xdr:colOff>666750</xdr:colOff>
      <xdr:row>6</xdr:row>
      <xdr:rowOff>114300</xdr:rowOff>
    </xdr:to>
    <xdr:cxnSp macro="">
      <xdr:nvCxnSpPr>
        <xdr:cNvPr id="7" name="AutoShape 22">
          <a:extLst>
            <a:ext uri="{FF2B5EF4-FFF2-40B4-BE49-F238E27FC236}">
              <a16:creationId xmlns:a16="http://schemas.microsoft.com/office/drawing/2014/main" id="{00000000-0008-0000-1300-000007000000}"/>
            </a:ext>
          </a:extLst>
        </xdr:cNvPr>
        <xdr:cNvCxnSpPr>
          <a:cxnSpLocks noChangeShapeType="1"/>
        </xdr:cNvCxnSpPr>
      </xdr:nvCxnSpPr>
      <xdr:spPr bwMode="auto">
        <a:xfrm flipV="1">
          <a:off x="6243638" y="1338263"/>
          <a:ext cx="762000" cy="200025"/>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385131</xdr:colOff>
      <xdr:row>41</xdr:row>
      <xdr:rowOff>4766</xdr:rowOff>
    </xdr:from>
    <xdr:to>
      <xdr:col>5</xdr:col>
      <xdr:colOff>3813</xdr:colOff>
      <xdr:row>42</xdr:row>
      <xdr:rowOff>60011</xdr:rowOff>
    </xdr:to>
    <xdr:pic>
      <xdr:nvPicPr>
        <xdr:cNvPr id="2" name="Picture 657">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5981" y="8201029"/>
          <a:ext cx="242570" cy="236220"/>
        </a:xfrm>
        <a:prstGeom prst="rect">
          <a:avLst/>
        </a:prstGeom>
        <a:noFill/>
        <a:ln w="1">
          <a:noFill/>
          <a:miter lim="800000"/>
          <a:headEnd/>
          <a:tailEnd/>
        </a:ln>
      </xdr:spPr>
    </xdr:pic>
    <xdr:clientData/>
  </xdr:twoCellAnchor>
  <xdr:twoCellAnchor editAs="oneCell">
    <xdr:from>
      <xdr:col>6</xdr:col>
      <xdr:colOff>304800</xdr:colOff>
      <xdr:row>12</xdr:row>
      <xdr:rowOff>20954</xdr:rowOff>
    </xdr:from>
    <xdr:to>
      <xdr:col>8</xdr:col>
      <xdr:colOff>966788</xdr:colOff>
      <xdr:row>18</xdr:row>
      <xdr:rowOff>32476</xdr:rowOff>
    </xdr:to>
    <xdr:pic>
      <xdr:nvPicPr>
        <xdr:cNvPr id="3" name="Picture 705">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64100" y="2687954"/>
          <a:ext cx="2312988" cy="1300572"/>
        </a:xfrm>
        <a:prstGeom prst="rect">
          <a:avLst/>
        </a:prstGeom>
        <a:noFill/>
        <a:ln w="1">
          <a:noFill/>
          <a:miter lim="800000"/>
          <a:headEnd/>
          <a:tailEnd/>
        </a:ln>
      </xdr:spPr>
    </xdr:pic>
    <xdr:clientData/>
  </xdr:twoCellAnchor>
  <xdr:twoCellAnchor>
    <xdr:from>
      <xdr:col>5</xdr:col>
      <xdr:colOff>447675</xdr:colOff>
      <xdr:row>11</xdr:row>
      <xdr:rowOff>200025</xdr:rowOff>
    </xdr:from>
    <xdr:to>
      <xdr:col>6</xdr:col>
      <xdr:colOff>475300</xdr:colOff>
      <xdr:row>13</xdr:row>
      <xdr:rowOff>0</xdr:rowOff>
    </xdr:to>
    <xdr:cxnSp macro="">
      <xdr:nvCxnSpPr>
        <xdr:cNvPr id="4" name="Rechte verbindingslijn met pijl 3">
          <a:extLst>
            <a:ext uri="{FF2B5EF4-FFF2-40B4-BE49-F238E27FC236}">
              <a16:creationId xmlns:a16="http://schemas.microsoft.com/office/drawing/2014/main" id="{00000000-0008-0000-1400-000004000000}"/>
            </a:ext>
          </a:extLst>
        </xdr:cNvPr>
        <xdr:cNvCxnSpPr/>
      </xdr:nvCxnSpPr>
      <xdr:spPr>
        <a:xfrm>
          <a:off x="4081463" y="2681288"/>
          <a:ext cx="656275"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938619</xdr:colOff>
      <xdr:row>11</xdr:row>
      <xdr:rowOff>177981</xdr:rowOff>
    </xdr:from>
    <xdr:to>
      <xdr:col>10</xdr:col>
      <xdr:colOff>623888</xdr:colOff>
      <xdr:row>18</xdr:row>
      <xdr:rowOff>95738</xdr:rowOff>
    </xdr:to>
    <xdr:pic>
      <xdr:nvPicPr>
        <xdr:cNvPr id="5" name="Picture 706">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710769" y="2659244"/>
          <a:ext cx="1418819" cy="1375082"/>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152400</xdr:colOff>
          <xdr:row>21</xdr:row>
          <xdr:rowOff>128588</xdr:rowOff>
        </xdr:from>
        <xdr:to>
          <xdr:col>4</xdr:col>
          <xdr:colOff>152400</xdr:colOff>
          <xdr:row>21</xdr:row>
          <xdr:rowOff>128588</xdr:rowOff>
        </xdr:to>
        <xdr:sp macro="" textlink="">
          <xdr:nvSpPr>
            <xdr:cNvPr id="59393" name="Object 1" hidden="1">
              <a:extLst>
                <a:ext uri="{63B3BB69-23CF-44E3-9099-C40C66FF867C}">
                  <a14:compatExt spid="_x0000_s59393"/>
                </a:ext>
                <a:ext uri="{FF2B5EF4-FFF2-40B4-BE49-F238E27FC236}">
                  <a16:creationId xmlns:a16="http://schemas.microsoft.com/office/drawing/2014/main" id="{00000000-0008-0000-1400-00000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21</xdr:row>
          <xdr:rowOff>128588</xdr:rowOff>
        </xdr:from>
        <xdr:to>
          <xdr:col>4</xdr:col>
          <xdr:colOff>152400</xdr:colOff>
          <xdr:row>21</xdr:row>
          <xdr:rowOff>128588</xdr:rowOff>
        </xdr:to>
        <xdr:sp macro="" textlink="">
          <xdr:nvSpPr>
            <xdr:cNvPr id="59394" name="Object 2" hidden="1">
              <a:extLst>
                <a:ext uri="{63B3BB69-23CF-44E3-9099-C40C66FF867C}">
                  <a14:compatExt spid="_x0000_s59394"/>
                </a:ext>
                <a:ext uri="{FF2B5EF4-FFF2-40B4-BE49-F238E27FC236}">
                  <a16:creationId xmlns:a16="http://schemas.microsoft.com/office/drawing/2014/main" id="{00000000-0008-0000-1400-00000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31</xdr:row>
          <xdr:rowOff>128588</xdr:rowOff>
        </xdr:from>
        <xdr:to>
          <xdr:col>4</xdr:col>
          <xdr:colOff>152400</xdr:colOff>
          <xdr:row>31</xdr:row>
          <xdr:rowOff>128588</xdr:rowOff>
        </xdr:to>
        <xdr:sp macro="" textlink="">
          <xdr:nvSpPr>
            <xdr:cNvPr id="59395" name="Object 3" hidden="1">
              <a:extLst>
                <a:ext uri="{63B3BB69-23CF-44E3-9099-C40C66FF867C}">
                  <a14:compatExt spid="_x0000_s59395"/>
                </a:ext>
                <a:ext uri="{FF2B5EF4-FFF2-40B4-BE49-F238E27FC236}">
                  <a16:creationId xmlns:a16="http://schemas.microsoft.com/office/drawing/2014/main" id="{00000000-0008-0000-1400-00000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31</xdr:row>
          <xdr:rowOff>128588</xdr:rowOff>
        </xdr:from>
        <xdr:to>
          <xdr:col>4</xdr:col>
          <xdr:colOff>152400</xdr:colOff>
          <xdr:row>31</xdr:row>
          <xdr:rowOff>128588</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1400-00000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6</xdr:col>
      <xdr:colOff>462918</xdr:colOff>
      <xdr:row>35</xdr:row>
      <xdr:rowOff>7620</xdr:rowOff>
    </xdr:from>
    <xdr:to>
      <xdr:col>6</xdr:col>
      <xdr:colOff>676278</xdr:colOff>
      <xdr:row>36</xdr:row>
      <xdr:rowOff>60960</xdr:rowOff>
    </xdr:to>
    <xdr:pic>
      <xdr:nvPicPr>
        <xdr:cNvPr id="2" name="Picture 657">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34818" y="6517958"/>
          <a:ext cx="213360" cy="234315"/>
        </a:xfrm>
        <a:prstGeom prst="rect">
          <a:avLst/>
        </a:prstGeom>
        <a:noFill/>
        <a:ln w="1">
          <a:noFill/>
          <a:miter lim="800000"/>
          <a:headEnd/>
          <a:tailEnd/>
        </a:ln>
      </xdr:spPr>
    </xdr:pic>
    <xdr:clientData/>
  </xdr:twoCellAnchor>
  <xdr:twoCellAnchor editAs="oneCell">
    <xdr:from>
      <xdr:col>1</xdr:col>
      <xdr:colOff>1257300</xdr:colOff>
      <xdr:row>8</xdr:row>
      <xdr:rowOff>106680</xdr:rowOff>
    </xdr:from>
    <xdr:to>
      <xdr:col>6</xdr:col>
      <xdr:colOff>1097280</xdr:colOff>
      <xdr:row>14</xdr:row>
      <xdr:rowOff>76200</xdr:rowOff>
    </xdr:to>
    <xdr:pic>
      <xdr:nvPicPr>
        <xdr:cNvPr id="3" name="Picture 694">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00188" y="1816418"/>
          <a:ext cx="3416617" cy="1074420"/>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xdr:from>
          <xdr:col>5</xdr:col>
          <xdr:colOff>166688</xdr:colOff>
          <xdr:row>20</xdr:row>
          <xdr:rowOff>90488</xdr:rowOff>
        </xdr:from>
        <xdr:to>
          <xdr:col>5</xdr:col>
          <xdr:colOff>166688</xdr:colOff>
          <xdr:row>20</xdr:row>
          <xdr:rowOff>90488</xdr:rowOff>
        </xdr:to>
        <xdr:sp macro="" textlink="">
          <xdr:nvSpPr>
            <xdr:cNvPr id="77825" name="Object 1" hidden="1">
              <a:extLst>
                <a:ext uri="{63B3BB69-23CF-44E3-9099-C40C66FF867C}">
                  <a14:compatExt spid="_x0000_s77825"/>
                </a:ext>
                <a:ext uri="{FF2B5EF4-FFF2-40B4-BE49-F238E27FC236}">
                  <a16:creationId xmlns:a16="http://schemas.microsoft.com/office/drawing/2014/main" id="{00000000-0008-0000-1500-0000013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166688</xdr:colOff>
          <xdr:row>20</xdr:row>
          <xdr:rowOff>90488</xdr:rowOff>
        </xdr:from>
        <xdr:to>
          <xdr:col>5</xdr:col>
          <xdr:colOff>166688</xdr:colOff>
          <xdr:row>20</xdr:row>
          <xdr:rowOff>90488</xdr:rowOff>
        </xdr:to>
        <xdr:sp macro="" textlink="">
          <xdr:nvSpPr>
            <xdr:cNvPr id="77826" name="Object 2" hidden="1">
              <a:extLst>
                <a:ext uri="{63B3BB69-23CF-44E3-9099-C40C66FF867C}">
                  <a14:compatExt spid="_x0000_s77826"/>
                </a:ext>
                <a:ext uri="{FF2B5EF4-FFF2-40B4-BE49-F238E27FC236}">
                  <a16:creationId xmlns:a16="http://schemas.microsoft.com/office/drawing/2014/main" id="{00000000-0008-0000-1500-0000023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138113</xdr:colOff>
          <xdr:row>0</xdr:row>
          <xdr:rowOff>138113</xdr:rowOff>
        </xdr:from>
        <xdr:to>
          <xdr:col>3</xdr:col>
          <xdr:colOff>138113</xdr:colOff>
          <xdr:row>0</xdr:row>
          <xdr:rowOff>138113</xdr:rowOff>
        </xdr:to>
        <xdr:sp macro="" textlink="">
          <xdr:nvSpPr>
            <xdr:cNvPr id="60417" name="Object 1" hidden="1">
              <a:extLst>
                <a:ext uri="{63B3BB69-23CF-44E3-9099-C40C66FF867C}">
                  <a14:compatExt spid="_x0000_s60417"/>
                </a:ext>
                <a:ext uri="{FF2B5EF4-FFF2-40B4-BE49-F238E27FC236}">
                  <a16:creationId xmlns:a16="http://schemas.microsoft.com/office/drawing/2014/main" id="{00000000-0008-0000-1600-000001E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0</xdr:row>
          <xdr:rowOff>138113</xdr:rowOff>
        </xdr:from>
        <xdr:to>
          <xdr:col>3</xdr:col>
          <xdr:colOff>138113</xdr:colOff>
          <xdr:row>0</xdr:row>
          <xdr:rowOff>138113</xdr:rowOff>
        </xdr:to>
        <xdr:sp macro="" textlink="">
          <xdr:nvSpPr>
            <xdr:cNvPr id="60418" name="Object 2" hidden="1">
              <a:extLst>
                <a:ext uri="{63B3BB69-23CF-44E3-9099-C40C66FF867C}">
                  <a14:compatExt spid="_x0000_s60418"/>
                </a:ext>
                <a:ext uri="{FF2B5EF4-FFF2-40B4-BE49-F238E27FC236}">
                  <a16:creationId xmlns:a16="http://schemas.microsoft.com/office/drawing/2014/main" id="{00000000-0008-0000-1600-000002E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4</xdr:col>
      <xdr:colOff>493395</xdr:colOff>
      <xdr:row>35</xdr:row>
      <xdr:rowOff>14289</xdr:rowOff>
    </xdr:from>
    <xdr:to>
      <xdr:col>8</xdr:col>
      <xdr:colOff>20955</xdr:colOff>
      <xdr:row>48</xdr:row>
      <xdr:rowOff>1614</xdr:rowOff>
    </xdr:to>
    <xdr:graphicFrame macro="">
      <xdr:nvGraphicFramePr>
        <xdr:cNvPr id="5" name="Grafiek 4">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35</xdr:row>
      <xdr:rowOff>28577</xdr:rowOff>
    </xdr:from>
    <xdr:to>
      <xdr:col>4</xdr:col>
      <xdr:colOff>438150</xdr:colOff>
      <xdr:row>48</xdr:row>
      <xdr:rowOff>15902</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72684</xdr:colOff>
      <xdr:row>31</xdr:row>
      <xdr:rowOff>97633</xdr:rowOff>
    </xdr:from>
    <xdr:to>
      <xdr:col>2</xdr:col>
      <xdr:colOff>536474</xdr:colOff>
      <xdr:row>48</xdr:row>
      <xdr:rowOff>71437</xdr:rowOff>
    </xdr:to>
    <xdr:pic>
      <xdr:nvPicPr>
        <xdr:cNvPr id="2" name="Afbeelding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72684" y="7031833"/>
          <a:ext cx="2914890" cy="2602704"/>
        </a:xfrm>
        <a:prstGeom prst="rect">
          <a:avLst/>
        </a:prstGeom>
      </xdr:spPr>
    </xdr:pic>
    <xdr:clientData/>
  </xdr:twoCellAnchor>
  <xdr:twoCellAnchor editAs="oneCell">
    <xdr:from>
      <xdr:col>3</xdr:col>
      <xdr:colOff>245745</xdr:colOff>
      <xdr:row>8</xdr:row>
      <xdr:rowOff>4762</xdr:rowOff>
    </xdr:from>
    <xdr:to>
      <xdr:col>4</xdr:col>
      <xdr:colOff>188488</xdr:colOff>
      <xdr:row>10</xdr:row>
      <xdr:rowOff>132333</xdr:rowOff>
    </xdr:to>
    <xdr:pic>
      <xdr:nvPicPr>
        <xdr:cNvPr id="3" name="Afbeelding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3846195" y="2286000"/>
          <a:ext cx="923818" cy="527621"/>
        </a:xfrm>
        <a:prstGeom prst="rect">
          <a:avLst/>
        </a:prstGeom>
      </xdr:spPr>
    </xdr:pic>
    <xdr:clientData/>
  </xdr:twoCellAnchor>
  <xdr:twoCellAnchor>
    <xdr:from>
      <xdr:col>1</xdr:col>
      <xdr:colOff>641985</xdr:colOff>
      <xdr:row>9</xdr:row>
      <xdr:rowOff>120936</xdr:rowOff>
    </xdr:from>
    <xdr:to>
      <xdr:col>3</xdr:col>
      <xdr:colOff>340995</xdr:colOff>
      <xdr:row>12</xdr:row>
      <xdr:rowOff>160021</xdr:rowOff>
    </xdr:to>
    <xdr:cxnSp macro="">
      <xdr:nvCxnSpPr>
        <xdr:cNvPr id="4" name="Rechte verbindingslijn met pijl 3">
          <a:extLst>
            <a:ext uri="{FF2B5EF4-FFF2-40B4-BE49-F238E27FC236}">
              <a16:creationId xmlns:a16="http://schemas.microsoft.com/office/drawing/2014/main" id="{00000000-0008-0000-1700-000004000000}"/>
            </a:ext>
          </a:extLst>
        </xdr:cNvPr>
        <xdr:cNvCxnSpPr/>
      </xdr:nvCxnSpPr>
      <xdr:spPr>
        <a:xfrm flipV="1">
          <a:off x="2026285" y="2660936"/>
          <a:ext cx="2162810" cy="64868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466725</xdr:colOff>
      <xdr:row>29</xdr:row>
      <xdr:rowOff>28575</xdr:rowOff>
    </xdr:from>
    <xdr:to>
      <xdr:col>0</xdr:col>
      <xdr:colOff>1057275</xdr:colOff>
      <xdr:row>36</xdr:row>
      <xdr:rowOff>57150</xdr:rowOff>
    </xdr:to>
    <xdr:cxnSp macro="">
      <xdr:nvCxnSpPr>
        <xdr:cNvPr id="5" name="Rechte verbindingslijn met pijl 4">
          <a:extLst>
            <a:ext uri="{FF2B5EF4-FFF2-40B4-BE49-F238E27FC236}">
              <a16:creationId xmlns:a16="http://schemas.microsoft.com/office/drawing/2014/main" id="{00000000-0008-0000-1700-000005000000}"/>
            </a:ext>
          </a:extLst>
        </xdr:cNvPr>
        <xdr:cNvCxnSpPr/>
      </xdr:nvCxnSpPr>
      <xdr:spPr>
        <a:xfrm>
          <a:off x="466725" y="6657975"/>
          <a:ext cx="590550" cy="1133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222249</xdr:colOff>
      <xdr:row>18</xdr:row>
      <xdr:rowOff>3</xdr:rowOff>
    </xdr:from>
    <xdr:to>
      <xdr:col>7</xdr:col>
      <xdr:colOff>10584</xdr:colOff>
      <xdr:row>33</xdr:row>
      <xdr:rowOff>84667</xdr:rowOff>
    </xdr:to>
    <xdr:pic>
      <xdr:nvPicPr>
        <xdr:cNvPr id="2" name="Afbeelding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3625849" y="3949703"/>
          <a:ext cx="3801535" cy="29421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60960</xdr:colOff>
      <xdr:row>35</xdr:row>
      <xdr:rowOff>15240</xdr:rowOff>
    </xdr:from>
    <xdr:to>
      <xdr:col>7</xdr:col>
      <xdr:colOff>365760</xdr:colOff>
      <xdr:row>43</xdr:row>
      <xdr:rowOff>175260</xdr:rowOff>
    </xdr:to>
    <xdr:pic>
      <xdr:nvPicPr>
        <xdr:cNvPr id="2" name="Afbeelding 11" descr="toetsenbord achtergrond.jp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14035" y="7282815"/>
          <a:ext cx="1552575" cy="1684020"/>
        </a:xfrm>
        <a:prstGeom prst="rect">
          <a:avLst/>
        </a:prstGeom>
        <a:noFill/>
        <a:ln w="9525">
          <a:noFill/>
          <a:miter lim="800000"/>
          <a:headEnd/>
          <a:tailEnd/>
        </a:ln>
      </xdr:spPr>
    </xdr:pic>
    <xdr:clientData/>
  </xdr:twoCellAnchor>
  <xdr:twoCellAnchor editAs="oneCell">
    <xdr:from>
      <xdr:col>5</xdr:col>
      <xdr:colOff>36195</xdr:colOff>
      <xdr:row>10</xdr:row>
      <xdr:rowOff>224790</xdr:rowOff>
    </xdr:from>
    <xdr:to>
      <xdr:col>7</xdr:col>
      <xdr:colOff>607695</xdr:colOff>
      <xdr:row>21</xdr:row>
      <xdr:rowOff>116205</xdr:rowOff>
    </xdr:to>
    <xdr:pic>
      <xdr:nvPicPr>
        <xdr:cNvPr id="3" name="Afbeelding 12" descr="toetsenbord achtergrond.jp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589270" y="2453640"/>
          <a:ext cx="1895475" cy="215836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2347913</xdr:colOff>
          <xdr:row>23</xdr:row>
          <xdr:rowOff>61913</xdr:rowOff>
        </xdr:from>
        <xdr:to>
          <xdr:col>1</xdr:col>
          <xdr:colOff>2347913</xdr:colOff>
          <xdr:row>23</xdr:row>
          <xdr:rowOff>61913</xdr:rowOff>
        </xdr:to>
        <xdr:sp macro="" textlink="">
          <xdr:nvSpPr>
            <xdr:cNvPr id="26627" name="Object 3" hidden="1">
              <a:extLst>
                <a:ext uri="{63B3BB69-23CF-44E3-9099-C40C66FF867C}">
                  <a14:compatExt spid="_x0000_s26627"/>
                </a:ext>
                <a:ext uri="{FF2B5EF4-FFF2-40B4-BE49-F238E27FC236}">
                  <a16:creationId xmlns:a16="http://schemas.microsoft.com/office/drawing/2014/main" id="{00000000-0008-0000-1900-000003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2347913</xdr:colOff>
          <xdr:row>23</xdr:row>
          <xdr:rowOff>61913</xdr:rowOff>
        </xdr:from>
        <xdr:to>
          <xdr:col>1</xdr:col>
          <xdr:colOff>2347913</xdr:colOff>
          <xdr:row>23</xdr:row>
          <xdr:rowOff>61913</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1900-000004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2</xdr:col>
      <xdr:colOff>19050</xdr:colOff>
      <xdr:row>66</xdr:row>
      <xdr:rowOff>19050</xdr:rowOff>
    </xdr:from>
    <xdr:to>
      <xdr:col>9</xdr:col>
      <xdr:colOff>0</xdr:colOff>
      <xdr:row>70</xdr:row>
      <xdr:rowOff>80922</xdr:rowOff>
    </xdr:to>
    <xdr:pic>
      <xdr:nvPicPr>
        <xdr:cNvPr id="2" name="Afbeelding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13306425"/>
          <a:ext cx="4219575" cy="12810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4c3fa8c3b60ea7cf/Documenten%20Onedrive/Cursussen/2.%20E-learning%20opdrachten%20en%20video's/E-learning%20-%20Alle%20opdrachten/Excel/2.%20Basis%20combi%20met%20gevorderd/14.%20Kasboekformules.xlsx" TargetMode="External"/><Relationship Id="rId1" Type="http://schemas.openxmlformats.org/officeDocument/2006/relationships/externalLinkPath" Target="/4c3fa8c3b60ea7cf/Documenten%20Onedrive/Cursussen/2.%20E-learning%20opdrachten%20en%20video's/E-learning%20-%20Alle%20opdrachten/Excel/2.%20Basis%20combi%20met%20gevorderd/14.%20Kasboekformul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20Boekwerk%20excel%202013%20gevorderde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mputraining/Documents/Mijn%20Documenten/Computr@ining%20alle%20documenten/2.Facturen/Offertes/Offertes/2016/psf/Dropbox/Boekwerk%20Excel%202003%20voor%20op%20locati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pc08/Documents/1.%20Boekwerk%20alle%20cursussen/Excel/7.%20Boekwerk%20excel%202013%20dec%202013%20gevorderden.xlsm"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computraining/Documents/Mijn%20Documenten/Computr@ining%20alle%20documenten/2.Facturen/Offertes/Offertes/2016/LES_PC_2/Deelnemers/0%20Lesmateriaal/1.%20COMPUTERCURSUS/6.%20Excel/Excel%20Basis/Blok%206%20Functies/Opdr.%201%20Functie%20Autosom.xls?75ACEE8D" TargetMode="External"/><Relationship Id="rId1" Type="http://schemas.openxmlformats.org/officeDocument/2006/relationships/externalLinkPath" Target="file:///\\75ACEE8D\Opdr.%201%20Functie%20Autosom.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compu-academy.nl/Users/computraining/Documents/Mijn%20Documenten/Computr@ining%20alle%20documenten/2.Facturen/Offertes/Offertes/2016/G:/0%20lesmateriaal/1.%20COMPUTERCURSUS/6.%20Excel/Excel%20gevorderden/Opdr.%206%20Valideren/Valideren.xls?F10AFF94" TargetMode="External"/><Relationship Id="rId1" Type="http://schemas.openxmlformats.org/officeDocument/2006/relationships/externalLinkPath" Target="file:///\\F10AFF94\Valideren.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Users/computraining/Documents/Mijn%20Documenten/Computr@ining%20alle%20documenten/2.Facturen/Offertes/Offertes/2016/G:/0%20lesmateriaal/1.%20COMPUTERCURSUS/6.%20Excel/Excel%20gevorderden/Opdr.%206%20Valideren/Valideren.xls?8F47C29F" TargetMode="External"/><Relationship Id="rId1" Type="http://schemas.openxmlformats.org/officeDocument/2006/relationships/externalLinkPath" Target="file:///\\8F47C29F\Valider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compu-academy.nl/Users/Lpc08/Documents/1.%20Boekwerk%20alle%20cursussen/Excel/7.%20Boekwerk%20excel%202013%20dec%202013%20gevorderden.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xcel%20oefeni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Kasboekformules "/>
    </sheetNames>
    <sheetDataSet>
      <sheetData sheetId="0">
        <row r="14">
          <cell r="A14" t="str">
            <v>Datum</v>
          </cell>
        </row>
        <row r="16">
          <cell r="A16">
            <v>41640</v>
          </cell>
        </row>
        <row r="17">
          <cell r="A17">
            <v>41641</v>
          </cell>
        </row>
        <row r="18">
          <cell r="A18">
            <v>41642</v>
          </cell>
        </row>
        <row r="19">
          <cell r="A19">
            <v>41643</v>
          </cell>
        </row>
        <row r="20">
          <cell r="A20">
            <v>41644</v>
          </cell>
        </row>
        <row r="21">
          <cell r="A21">
            <v>41665</v>
          </cell>
        </row>
        <row r="22">
          <cell r="A22">
            <v>41666</v>
          </cell>
        </row>
        <row r="23">
          <cell r="A23">
            <v>41667</v>
          </cell>
        </row>
        <row r="24">
          <cell r="A24">
            <v>41668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Handige instellingen"/>
      <sheetName val="Opdr. 2  Doorvoeren"/>
      <sheetName val="Opdr. 3 Omgaan met tekst "/>
      <sheetName val="Opdr. 4 teksten samenvoegen"/>
      <sheetName val="Opdr. 4a Gegevens samenvoegen"/>
      <sheetName val="Prijzen 2013"/>
      <sheetName val="Prijzen 2014"/>
      <sheetName val="Opdr. 5 Speciale teksten"/>
      <sheetName val="Opdr. 6 Validatie lijst"/>
      <sheetName val="Validatie externe lijst"/>
      <sheetName val="Opdr. 7 Handige tekst tips"/>
      <sheetName val="Opdr. 8 Kasboekformules "/>
      <sheetName val="Opdr. 9 Absolute Formules  "/>
      <sheetName val="Opdr.10 SOM.Als"/>
      <sheetName val="Opdr. 11 AANTAL.ALS en ALS"/>
      <sheetName val="Opdr. 11a Als en En functie"/>
      <sheetName val="Opdr. 11b Als functie genesteld"/>
      <sheetName val="Opdr.12 Dubbelen opsporen"/>
      <sheetName val="Opdr.13 Dubplicaten deleten"/>
      <sheetName val="Opdr. 14 ALS.DATUMTIJD"/>
      <sheetName val="Opdr. 15 Tijd optelling"/>
      <sheetName val="Opdr.16 uren over 24 uur "/>
      <sheetName val="Opd.17 VERT.ZOEKEN "/>
      <sheetName val="Extra Verticaal zoeken"/>
      <sheetName val="Opd 18 VERT.Z Op onderdelen "/>
      <sheetName val="Codes oud en nieuw"/>
      <sheetName val="Oprd. 20 Draaitabel"/>
      <sheetName val="Data "/>
      <sheetName val="Opd.19 Formulieren knoppen"/>
      <sheetName val="Opdr.20a Draaigrafieken"/>
      <sheetName val="Opd.21 Macro's"/>
      <sheetName val="Opd. 22 Beveiligen"/>
      <sheetName val="Subtotalen"/>
      <sheetName val="Handige koppelingen"/>
      <sheetName val="3"/>
      <sheetName val="3.%20Boekwerk%20excel%202013%2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5">
          <cell r="J5" t="str">
            <v>boter</v>
          </cell>
        </row>
      </sheetData>
      <sheetData sheetId="10">
        <row r="3">
          <cell r="E3" t="str">
            <v>schroef</v>
          </cell>
        </row>
      </sheetData>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A2" t="str">
            <v xml:space="preserve">5000 104 005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6 Statistiche functi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Opdr 1 Handige instellingen"/>
      <sheetName val="Opdr. 2  Doorvoeren"/>
      <sheetName val="Opdr. 3 Omgaan met tekst "/>
      <sheetName val="Opdr. 4 teksten samenvoegen"/>
      <sheetName val="Opdr. 5 Speciale teksten"/>
      <sheetName val="Opdr. 6 Validatie lijst"/>
      <sheetName val="Validatie externe lijst"/>
      <sheetName val="Opdr. 7 Handige tekst tips"/>
      <sheetName val="Opdr. 8 Kasboekformules "/>
      <sheetName val="Opdr. 9 Absolute Formules  "/>
      <sheetName val="Opdr.10 SOM.Als"/>
      <sheetName val="Opdr. 11 AANTAL.ALS en ALS"/>
      <sheetName val="Opdr. 11a Als en En functie"/>
      <sheetName val="Opdr.12 Dubbelen opsporen"/>
      <sheetName val="Opdr.13 Dubplicaten deleten"/>
      <sheetName val="Opdr. 14 ALS.DATUMTIJD"/>
      <sheetName val="Opdr. 15 Tijd optelling"/>
      <sheetName val="Opdr.16 uren over 24 uur "/>
      <sheetName val="Opd.17 VERT.ZOEKEN "/>
      <sheetName val="Opd 18 VERT.Z Op onderdelen "/>
      <sheetName val="Codes oud en nieuw"/>
      <sheetName val="Oprd. 20 Draaitabel"/>
      <sheetName val="Opd.19 Formulieren knoppen"/>
      <sheetName val="Data "/>
      <sheetName val="Opdr.20a Draaigrafieken"/>
      <sheetName val="Opd.21 Macro's"/>
      <sheetName val="Grafiek"/>
      <sheetName val="Opd. 22 Beveili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5 Autosom"/>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gevens lijs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gevens lijs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Opdr 1 Handige instellingen"/>
      <sheetName val="Opdr. 2  Doorvoeren"/>
      <sheetName val="Opdr. 3 Omgaan met tekst "/>
      <sheetName val="Opdr. 4 teksten samenvoegen"/>
      <sheetName val="Opdr. 5 Speciale teksten"/>
      <sheetName val="Opdr. 6 Validatie lijst"/>
      <sheetName val="Validatie externe lijst"/>
      <sheetName val="Opdr. 7 Handige tekst tips"/>
      <sheetName val="Opdr. 8 Kasboekformules "/>
      <sheetName val="Opdr. 9 Absolute Formules  "/>
      <sheetName val="Opdr.10 SOM.Als"/>
      <sheetName val="Opdr. 11 AANTAL.ALS en ALS"/>
      <sheetName val="Opdr. 11a Als en En functie"/>
      <sheetName val="Opdr.12 Dubbelen opsporen"/>
      <sheetName val="Opdr.13 Dubplicaten deleten"/>
      <sheetName val="Opdr. 14 ALS.DATUMTIJD"/>
      <sheetName val="Opdr. 15 Tijd optelling"/>
      <sheetName val="Opdr.16 uren over 24 uur "/>
      <sheetName val="Opd.17 VERT.ZOEKEN "/>
      <sheetName val="Opd 18 VERT.Z Op onderdelen "/>
      <sheetName val="Codes oud en nieuw"/>
      <sheetName val="Oprd. 20 Draaitabel"/>
      <sheetName val="Opd.19 Formulieren knoppen"/>
      <sheetName val="Data "/>
      <sheetName val="Opdr.20a Draaigrafieken"/>
      <sheetName val="Opd.21 Macro's"/>
      <sheetName val="Grafiek"/>
      <sheetName val="Opd. 22 Beveili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n"/>
      <sheetName val="Artikelen"/>
      <sheetName val="Verticaalzoeken"/>
      <sheetName val="2013"/>
      <sheetName val="2014"/>
      <sheetName val="SAMENVOEGEN"/>
      <sheetName val="Draaitabellen"/>
      <sheetName val="Tabel"/>
      <sheetName val="Macro"/>
      <sheetName val="Excel oefeningen"/>
    </sheetNames>
    <sheetDataSet>
      <sheetData sheetId="0"/>
      <sheetData sheetId="1">
        <row r="8">
          <cell r="A8" t="str">
            <v>Artikel 1</v>
          </cell>
        </row>
        <row r="9">
          <cell r="A9" t="str">
            <v>Artikel 2</v>
          </cell>
        </row>
      </sheetData>
      <sheetData sheetId="2"/>
      <sheetData sheetId="3"/>
      <sheetData sheetId="4"/>
      <sheetData sheetId="5"/>
      <sheetData sheetId="6"/>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2" displayName="Tabel2" ref="B11:K84" totalsRowShown="0" headerRowDxfId="16" headerRowBorderDxfId="15" tableBorderDxfId="14">
  <autoFilter ref="B11:K84" xr:uid="{00000000-0009-0000-0100-000001000000}"/>
  <sortState xmlns:xlrd2="http://schemas.microsoft.com/office/spreadsheetml/2017/richdata2" ref="B12:K84">
    <sortCondition ref="B11:B84"/>
  </sortState>
  <tableColumns count="10">
    <tableColumn id="1" xr3:uid="{00000000-0010-0000-0000-000001000000}" name="Naam" dataDxfId="13"/>
    <tableColumn id="2" xr3:uid="{00000000-0010-0000-0000-000002000000}" name="V.n" dataDxfId="12"/>
    <tableColumn id="3" xr3:uid="{00000000-0010-0000-0000-000003000000}" name="Adres" dataDxfId="11"/>
    <tableColumn id="4" xr3:uid="{00000000-0010-0000-0000-000004000000}" name="Nr." dataDxfId="10"/>
    <tableColumn id="5" xr3:uid="{00000000-0010-0000-0000-000005000000}" name="Code" dataDxfId="9"/>
    <tableColumn id="6" xr3:uid="{00000000-0010-0000-0000-000006000000}" name="Plaats" dataDxfId="8"/>
    <tableColumn id="7" xr3:uid="{00000000-0010-0000-0000-000007000000}" name="Geb." dataDxfId="7"/>
    <tableColumn id="8" xr3:uid="{00000000-0010-0000-0000-000008000000}" name="leeftijd" dataDxfId="6">
      <calculatedColumnFormula>DATEDIF(H12,TODAY(),"y")</calculatedColumnFormula>
    </tableColumn>
    <tableColumn id="9" xr3:uid="{00000000-0010-0000-0000-000009000000}" name="Telefoon" dataDxfId="5"/>
    <tableColumn id="10" xr3:uid="{00000000-0010-0000-0000-00000A000000}" name="Mobiel" dataDxfId="4"/>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14" displayName="Tabel14" ref="A20:B30" totalsRowShown="0">
  <autoFilter ref="A20:B30" xr:uid="{00000000-0009-0000-0100-000003000000}"/>
  <tableColumns count="2">
    <tableColumn id="1" xr3:uid="{00000000-0010-0000-0100-000001000000}" name="Man / Vrouw"/>
    <tableColumn id="3" xr3:uid="{00000000-0010-0000-0100-000003000000}" name="Gewicht"/>
  </tableColumns>
  <tableStyleInfo name="TableStyleMedium9"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6.png"/><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4.bin"/><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image" Target="../media/image6.png"/><Relationship Id="rId5" Type="http://schemas.openxmlformats.org/officeDocument/2006/relationships/oleObject" Target="../embeddings/oleObject3.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oleObject" Target="../embeddings/oleObject6.bin"/><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image" Target="../media/image6.png"/><Relationship Id="rId5" Type="http://schemas.openxmlformats.org/officeDocument/2006/relationships/oleObject" Target="../embeddings/oleObject5.bin"/><Relationship Id="rId4" Type="http://schemas.openxmlformats.org/officeDocument/2006/relationships/vmlDrawing" Target="../drawings/vmlDrawing11.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oleObject" Target="../embeddings/oleObject8.bin"/><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image" Target="../media/image6.png"/><Relationship Id="rId5" Type="http://schemas.openxmlformats.org/officeDocument/2006/relationships/oleObject" Target="../embeddings/oleObject7.bin"/><Relationship Id="rId4"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oleObject" Target="../embeddings/oleObject10.bin"/><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image" Target="../media/image6.png"/><Relationship Id="rId5" Type="http://schemas.openxmlformats.org/officeDocument/2006/relationships/oleObject" Target="../embeddings/oleObject9.bin"/><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oleObject" Target="../embeddings/oleObject12.bin"/><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image" Target="../media/image6.png"/><Relationship Id="rId5" Type="http://schemas.openxmlformats.org/officeDocument/2006/relationships/oleObject" Target="../embeddings/oleObject11.bin"/><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oleObject" Target="../embeddings/oleObject14.bin"/><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image" Target="../media/image6.png"/><Relationship Id="rId5" Type="http://schemas.openxmlformats.org/officeDocument/2006/relationships/oleObject" Target="../embeddings/oleObject13.bin"/><Relationship Id="rId4" Type="http://schemas.openxmlformats.org/officeDocument/2006/relationships/vmlDrawing" Target="../drawings/vmlDrawing21.vml"/></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17.bin"/><Relationship Id="rId3" Type="http://schemas.openxmlformats.org/officeDocument/2006/relationships/vmlDrawing" Target="../drawings/vmlDrawing22.vml"/><Relationship Id="rId7" Type="http://schemas.openxmlformats.org/officeDocument/2006/relationships/oleObject" Target="../embeddings/oleObject16.bin"/><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image" Target="../media/image6.png"/><Relationship Id="rId5" Type="http://schemas.openxmlformats.org/officeDocument/2006/relationships/oleObject" Target="../embeddings/oleObject15.bin"/><Relationship Id="rId4" Type="http://schemas.openxmlformats.org/officeDocument/2006/relationships/vmlDrawing" Target="../drawings/vmlDrawing23.vml"/><Relationship Id="rId9" Type="http://schemas.openxmlformats.org/officeDocument/2006/relationships/oleObject" Target="../embeddings/oleObject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oleObject" Target="../embeddings/oleObject20.bin"/><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image" Target="../media/image6.png"/><Relationship Id="rId5" Type="http://schemas.openxmlformats.org/officeDocument/2006/relationships/oleObject" Target="../embeddings/oleObject19.bin"/><Relationship Id="rId4" Type="http://schemas.openxmlformats.org/officeDocument/2006/relationships/vmlDrawing" Target="../drawings/vmlDrawing25.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oleObject" Target="../embeddings/oleObject22.bin"/><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image" Target="../media/image6.png"/><Relationship Id="rId5" Type="http://schemas.openxmlformats.org/officeDocument/2006/relationships/oleObject" Target="../embeddings/oleObject21.bin"/><Relationship Id="rId4" Type="http://schemas.openxmlformats.org/officeDocument/2006/relationships/vmlDrawing" Target="../drawings/vmlDrawing27.v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oleObject" Target="../embeddings/oleObject24.bin"/><Relationship Id="rId2" Type="http://schemas.openxmlformats.org/officeDocument/2006/relationships/drawing" Target="../drawings/drawing19.xml"/><Relationship Id="rId1" Type="http://schemas.openxmlformats.org/officeDocument/2006/relationships/printerSettings" Target="../printerSettings/printerSettings22.bin"/><Relationship Id="rId6" Type="http://schemas.openxmlformats.org/officeDocument/2006/relationships/image" Target="../media/image6.png"/><Relationship Id="rId5" Type="http://schemas.openxmlformats.org/officeDocument/2006/relationships/oleObject" Target="../embeddings/oleObject23.bin"/><Relationship Id="rId4" Type="http://schemas.openxmlformats.org/officeDocument/2006/relationships/vmlDrawing" Target="../drawings/vmlDrawing29.v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showGridLines="0" tabSelected="1" zoomScaleNormal="100" workbookViewId="0">
      <selection activeCell="C10" sqref="C10"/>
    </sheetView>
  </sheetViews>
  <sheetFormatPr defaultColWidth="8.73046875" defaultRowHeight="14.25" x14ac:dyDescent="0.45"/>
  <cols>
    <col min="1" max="1" width="2.73046875" customWidth="1"/>
    <col min="2" max="2" width="77.1328125" style="2" customWidth="1"/>
    <col min="3" max="3" width="12.3984375" style="6" customWidth="1"/>
  </cols>
  <sheetData>
    <row r="1" spans="1:5" ht="39.75" customHeight="1" x14ac:dyDescent="0.45">
      <c r="B1" s="1" t="s">
        <v>0</v>
      </c>
    </row>
    <row r="3" spans="1:5" ht="15.75" x14ac:dyDescent="0.45">
      <c r="B3" s="3"/>
    </row>
    <row r="4" spans="1:5" ht="15.75" x14ac:dyDescent="0.45">
      <c r="B4" s="3"/>
    </row>
    <row r="5" spans="1:5" ht="15.75" x14ac:dyDescent="0.45">
      <c r="B5" s="3"/>
    </row>
    <row r="6" spans="1:5" ht="15.75" x14ac:dyDescent="0.45">
      <c r="B6" s="3"/>
    </row>
    <row r="7" spans="1:5" ht="15.75" x14ac:dyDescent="0.45">
      <c r="B7" s="3"/>
    </row>
    <row r="8" spans="1:5" ht="15.75" x14ac:dyDescent="0.45">
      <c r="B8" s="3"/>
    </row>
    <row r="9" spans="1:5" x14ac:dyDescent="0.45">
      <c r="C9" s="7"/>
    </row>
    <row r="10" spans="1:5" ht="15.75" x14ac:dyDescent="0.45">
      <c r="B10" s="690" t="s">
        <v>1</v>
      </c>
      <c r="C10" s="691">
        <v>21</v>
      </c>
      <c r="D10" s="5"/>
      <c r="E10" s="5"/>
    </row>
    <row r="11" spans="1:5" ht="15.75" x14ac:dyDescent="0.45">
      <c r="A11">
        <v>1</v>
      </c>
      <c r="B11" s="4" t="s">
        <v>2</v>
      </c>
      <c r="C11" s="692" t="s">
        <v>3</v>
      </c>
    </row>
    <row r="12" spans="1:5" ht="15.75" x14ac:dyDescent="0.45">
      <c r="A12">
        <v>2</v>
      </c>
      <c r="B12" s="4" t="s">
        <v>4</v>
      </c>
      <c r="C12" s="693" t="s">
        <v>5</v>
      </c>
    </row>
    <row r="13" spans="1:5" ht="15.75" x14ac:dyDescent="0.45">
      <c r="A13">
        <v>3</v>
      </c>
      <c r="B13" s="4" t="s">
        <v>6</v>
      </c>
      <c r="C13" s="693" t="s">
        <v>7</v>
      </c>
    </row>
    <row r="14" spans="1:5" ht="15.75" x14ac:dyDescent="0.45">
      <c r="A14">
        <v>4</v>
      </c>
      <c r="B14" s="4" t="s">
        <v>8</v>
      </c>
      <c r="C14" s="693" t="s">
        <v>9</v>
      </c>
    </row>
    <row r="15" spans="1:5" ht="15.75" x14ac:dyDescent="0.45">
      <c r="A15">
        <v>5</v>
      </c>
      <c r="B15" s="4" t="s">
        <v>10</v>
      </c>
      <c r="C15" s="693" t="s">
        <v>11</v>
      </c>
    </row>
    <row r="16" spans="1:5" ht="15.75" x14ac:dyDescent="0.45">
      <c r="A16">
        <v>6</v>
      </c>
      <c r="B16" s="4" t="s">
        <v>12</v>
      </c>
      <c r="C16" s="693" t="s">
        <v>13</v>
      </c>
    </row>
    <row r="17" spans="1:3" ht="15.75" x14ac:dyDescent="0.45">
      <c r="A17">
        <v>7</v>
      </c>
      <c r="B17" s="4" t="s">
        <v>14</v>
      </c>
      <c r="C17" s="693" t="s">
        <v>15</v>
      </c>
    </row>
    <row r="18" spans="1:3" ht="15.75" x14ac:dyDescent="0.45">
      <c r="A18">
        <v>8</v>
      </c>
      <c r="B18" s="4" t="s">
        <v>16</v>
      </c>
      <c r="C18" s="693" t="s">
        <v>17</v>
      </c>
    </row>
    <row r="19" spans="1:3" ht="15.75" x14ac:dyDescent="0.45">
      <c r="A19">
        <v>9</v>
      </c>
      <c r="B19" s="4" t="s">
        <v>18</v>
      </c>
      <c r="C19" s="693" t="s">
        <v>19</v>
      </c>
    </row>
    <row r="20" spans="1:3" ht="15.75" x14ac:dyDescent="0.45">
      <c r="A20">
        <v>10</v>
      </c>
      <c r="B20" s="4" t="s">
        <v>20</v>
      </c>
      <c r="C20" s="693" t="s">
        <v>21</v>
      </c>
    </row>
    <row r="21" spans="1:3" ht="15.75" x14ac:dyDescent="0.45">
      <c r="A21">
        <v>11</v>
      </c>
      <c r="B21" s="4" t="s">
        <v>22</v>
      </c>
      <c r="C21" s="693" t="s">
        <v>23</v>
      </c>
    </row>
    <row r="22" spans="1:3" ht="15.75" x14ac:dyDescent="0.45">
      <c r="A22">
        <v>12</v>
      </c>
      <c r="B22" s="4" t="s">
        <v>24</v>
      </c>
      <c r="C22" s="693" t="s">
        <v>25</v>
      </c>
    </row>
    <row r="23" spans="1:3" ht="15.75" x14ac:dyDescent="0.45">
      <c r="A23">
        <v>13</v>
      </c>
      <c r="B23" s="4" t="s">
        <v>26</v>
      </c>
      <c r="C23" s="693" t="s">
        <v>27</v>
      </c>
    </row>
    <row r="24" spans="1:3" ht="15.75" x14ac:dyDescent="0.45">
      <c r="A24">
        <v>14</v>
      </c>
      <c r="B24" s="4" t="s">
        <v>28</v>
      </c>
      <c r="C24" s="693" t="s">
        <v>29</v>
      </c>
    </row>
    <row r="25" spans="1:3" ht="15.75" x14ac:dyDescent="0.45">
      <c r="A25">
        <v>15</v>
      </c>
      <c r="B25" s="4" t="s">
        <v>30</v>
      </c>
      <c r="C25" s="693" t="s">
        <v>31</v>
      </c>
    </row>
    <row r="26" spans="1:3" ht="15.75" x14ac:dyDescent="0.45">
      <c r="A26">
        <v>16</v>
      </c>
      <c r="B26" s="4" t="s">
        <v>32</v>
      </c>
      <c r="C26" s="693" t="s">
        <v>33</v>
      </c>
    </row>
    <row r="27" spans="1:3" ht="15.75" x14ac:dyDescent="0.45">
      <c r="A27">
        <v>17</v>
      </c>
      <c r="B27" s="4" t="s">
        <v>34</v>
      </c>
      <c r="C27" s="693" t="s">
        <v>35</v>
      </c>
    </row>
    <row r="28" spans="1:3" ht="15.75" x14ac:dyDescent="0.45">
      <c r="A28">
        <v>18</v>
      </c>
      <c r="B28" s="4" t="s">
        <v>36</v>
      </c>
      <c r="C28" s="693" t="s">
        <v>37</v>
      </c>
    </row>
    <row r="29" spans="1:3" ht="15.75" x14ac:dyDescent="0.45">
      <c r="A29">
        <v>19</v>
      </c>
      <c r="B29" s="4" t="s">
        <v>38</v>
      </c>
      <c r="C29" s="693" t="s">
        <v>39</v>
      </c>
    </row>
    <row r="30" spans="1:3" ht="15.75" x14ac:dyDescent="0.45">
      <c r="A30">
        <v>20</v>
      </c>
      <c r="B30" s="4" t="s">
        <v>40</v>
      </c>
      <c r="C30" s="693" t="s">
        <v>41</v>
      </c>
    </row>
    <row r="31" spans="1:3" ht="15.75" x14ac:dyDescent="0.45">
      <c r="A31">
        <v>21</v>
      </c>
      <c r="B31" s="4" t="s">
        <v>42</v>
      </c>
      <c r="C31" s="693" t="s">
        <v>43</v>
      </c>
    </row>
    <row r="32" spans="1:3" ht="15.75" x14ac:dyDescent="0.45">
      <c r="A32">
        <v>22</v>
      </c>
      <c r="B32" s="4" t="s">
        <v>44</v>
      </c>
      <c r="C32" s="693" t="s">
        <v>45</v>
      </c>
    </row>
  </sheetData>
  <pageMargins left="0.70866141732283472" right="0.70866141732283472" top="0.74803149606299213" bottom="0.74803149606299213" header="0.31496062992125984" footer="0.31496062992125984"/>
  <pageSetup paperSize="9" scale="88" orientation="portrait" r:id="rId1"/>
  <colBreaks count="2" manualBreakCount="2">
    <brk id="3" max="1048575" man="1"/>
    <brk id="4"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showGridLines="0" zoomScaleNormal="100" zoomScaleSheetLayoutView="100" workbookViewId="0">
      <selection activeCell="C10" sqref="C10"/>
    </sheetView>
  </sheetViews>
  <sheetFormatPr defaultColWidth="8.73046875" defaultRowHeight="14.25" x14ac:dyDescent="0.45"/>
  <cols>
    <col min="1" max="1" width="2.3984375" style="12" customWidth="1"/>
    <col min="2" max="2" width="18.3984375" style="8" customWidth="1"/>
    <col min="3" max="3" width="10.3984375" style="8" bestFit="1" customWidth="1"/>
    <col min="4" max="4" width="9" style="8" bestFit="1" customWidth="1"/>
    <col min="5" max="5" width="9.73046875" style="8" customWidth="1"/>
    <col min="6" max="6" width="10.3984375" style="8" customWidth="1"/>
    <col min="7" max="7" width="3.73046875" style="8" customWidth="1"/>
    <col min="8" max="8" width="9.265625" style="8" customWidth="1"/>
    <col min="9" max="9" width="8.73046875" style="8"/>
    <col min="10" max="10" width="7.73046875" style="8" customWidth="1"/>
    <col min="11" max="11" width="7.265625" style="8" customWidth="1"/>
    <col min="12" max="12" width="9" style="8" bestFit="1" customWidth="1"/>
    <col min="13" max="16384" width="8.73046875" style="8"/>
  </cols>
  <sheetData>
    <row r="1" spans="1:11" ht="30" customHeight="1" thickBot="1" x14ac:dyDescent="0.5">
      <c r="A1" s="777" t="s">
        <v>46</v>
      </c>
      <c r="B1" s="777"/>
      <c r="C1" s="777"/>
      <c r="D1" s="777"/>
      <c r="E1" s="777"/>
      <c r="F1" s="777"/>
      <c r="G1" s="777"/>
      <c r="H1" s="777"/>
      <c r="I1" s="777"/>
      <c r="J1" s="777"/>
      <c r="K1" s="777"/>
    </row>
    <row r="2" spans="1:11" s="11" customFormat="1" ht="18.399999999999999" thickTop="1" x14ac:dyDescent="0.55000000000000004">
      <c r="A2" s="10" t="s">
        <v>47</v>
      </c>
      <c r="B2" s="10"/>
      <c r="C2" s="10"/>
      <c r="D2" s="10"/>
      <c r="E2" s="10"/>
      <c r="F2" s="10"/>
      <c r="G2" s="10"/>
      <c r="H2" s="10"/>
      <c r="I2" s="10"/>
      <c r="J2" s="10"/>
      <c r="K2" s="10"/>
    </row>
    <row r="3" spans="1:11" s="11" customFormat="1" x14ac:dyDescent="0.45">
      <c r="A3" s="11">
        <v>1</v>
      </c>
      <c r="B3" s="11" t="s">
        <v>48</v>
      </c>
    </row>
    <row r="4" spans="1:11" x14ac:dyDescent="0.45">
      <c r="A4" s="11">
        <v>2</v>
      </c>
      <c r="B4" s="11" t="s">
        <v>49</v>
      </c>
      <c r="C4" s="11"/>
      <c r="D4" s="11"/>
      <c r="E4" s="11"/>
      <c r="F4" s="11"/>
      <c r="G4" s="11"/>
      <c r="H4" s="11"/>
      <c r="I4" s="11"/>
      <c r="J4" s="11"/>
    </row>
    <row r="5" spans="1:11" x14ac:dyDescent="0.45">
      <c r="A5" s="11">
        <v>3</v>
      </c>
      <c r="B5" s="11" t="s">
        <v>50</v>
      </c>
    </row>
    <row r="6" spans="1:11" x14ac:dyDescent="0.45">
      <c r="B6" s="11"/>
      <c r="C6" s="778" t="s">
        <v>51</v>
      </c>
      <c r="D6" s="778"/>
      <c r="E6" s="778"/>
      <c r="F6" s="778"/>
    </row>
    <row r="7" spans="1:11" x14ac:dyDescent="0.45">
      <c r="B7" s="11"/>
      <c r="C7" s="13" t="s">
        <v>52</v>
      </c>
      <c r="D7" s="13" t="s">
        <v>53</v>
      </c>
    </row>
    <row r="8" spans="1:11" x14ac:dyDescent="0.45">
      <c r="C8" s="687">
        <v>1000</v>
      </c>
      <c r="D8" s="687">
        <v>500</v>
      </c>
    </row>
    <row r="9" spans="1:11" x14ac:dyDescent="0.45">
      <c r="C9" s="687">
        <v>250</v>
      </c>
      <c r="D9" s="687">
        <v>100</v>
      </c>
      <c r="E9" s="14" t="s">
        <v>54</v>
      </c>
      <c r="F9" s="14" t="s">
        <v>55</v>
      </c>
    </row>
    <row r="10" spans="1:11" x14ac:dyDescent="0.45">
      <c r="A10" s="8"/>
      <c r="B10" s="15" t="s">
        <v>56</v>
      </c>
      <c r="C10" s="688"/>
      <c r="D10" s="688"/>
      <c r="E10" s="16"/>
      <c r="F10" s="16"/>
    </row>
    <row r="11" spans="1:11" x14ac:dyDescent="0.45">
      <c r="A11" s="11">
        <v>4</v>
      </c>
      <c r="B11" s="11" t="s">
        <v>57</v>
      </c>
    </row>
    <row r="12" spans="1:11" x14ac:dyDescent="0.45">
      <c r="B12" s="11"/>
    </row>
    <row r="13" spans="1:11" x14ac:dyDescent="0.45">
      <c r="B13" s="11"/>
      <c r="C13" s="779" t="s">
        <v>58</v>
      </c>
      <c r="D13" s="779"/>
      <c r="E13" s="779"/>
      <c r="F13" s="779"/>
    </row>
    <row r="14" spans="1:11" x14ac:dyDescent="0.45">
      <c r="B14" s="11"/>
      <c r="C14" s="13" t="s">
        <v>52</v>
      </c>
      <c r="D14" s="13" t="s">
        <v>53</v>
      </c>
    </row>
    <row r="15" spans="1:11" x14ac:dyDescent="0.45">
      <c r="B15" s="11"/>
      <c r="C15" s="574">
        <v>1000</v>
      </c>
      <c r="D15" s="574">
        <v>500</v>
      </c>
      <c r="E15" s="574"/>
      <c r="F15" s="574"/>
    </row>
    <row r="16" spans="1:11" x14ac:dyDescent="0.45">
      <c r="B16" s="11"/>
      <c r="C16" s="574">
        <v>250</v>
      </c>
      <c r="D16" s="574">
        <v>100</v>
      </c>
      <c r="E16" s="575" t="s">
        <v>54</v>
      </c>
      <c r="F16" s="575" t="s">
        <v>55</v>
      </c>
    </row>
    <row r="17" spans="1:13" x14ac:dyDescent="0.45">
      <c r="B17" s="11"/>
      <c r="C17" s="576">
        <f>C15+C16</f>
        <v>1250</v>
      </c>
      <c r="D17" s="576">
        <f>D15+D16</f>
        <v>600</v>
      </c>
      <c r="E17" s="576">
        <f>C17-D17</f>
        <v>650</v>
      </c>
      <c r="F17" s="576">
        <f>E17*0.21</f>
        <v>136.5</v>
      </c>
    </row>
    <row r="18" spans="1:13" x14ac:dyDescent="0.45">
      <c r="B18" s="11"/>
    </row>
    <row r="19" spans="1:13" x14ac:dyDescent="0.45">
      <c r="A19" s="8"/>
    </row>
    <row r="20" spans="1:13" s="11" customFormat="1" ht="18" x14ac:dyDescent="0.55000000000000004">
      <c r="A20" s="9" t="s">
        <v>59</v>
      </c>
      <c r="B20" s="10"/>
      <c r="C20" s="10"/>
      <c r="D20" s="10"/>
      <c r="E20" s="10"/>
      <c r="F20" s="10"/>
      <c r="G20" s="10"/>
      <c r="H20" s="10"/>
      <c r="I20" s="10"/>
      <c r="J20" s="10"/>
      <c r="K20" s="10"/>
      <c r="M20" s="8"/>
    </row>
    <row r="21" spans="1:13" x14ac:dyDescent="0.45">
      <c r="A21" s="12">
        <v>1</v>
      </c>
      <c r="B21" s="11" t="s">
        <v>60</v>
      </c>
      <c r="C21" s="11"/>
      <c r="D21" s="11"/>
      <c r="E21" s="11"/>
      <c r="F21" s="11"/>
      <c r="G21" s="11"/>
      <c r="H21" s="11"/>
      <c r="I21" s="11"/>
      <c r="J21" s="11"/>
    </row>
    <row r="22" spans="1:13" x14ac:dyDescent="0.45">
      <c r="A22" s="12">
        <v>2</v>
      </c>
      <c r="B22" s="11" t="s">
        <v>61</v>
      </c>
    </row>
    <row r="23" spans="1:13" x14ac:dyDescent="0.45">
      <c r="A23" s="12">
        <v>3</v>
      </c>
      <c r="B23" s="11" t="s">
        <v>62</v>
      </c>
    </row>
    <row r="24" spans="1:13" x14ac:dyDescent="0.45">
      <c r="A24" s="12">
        <v>4</v>
      </c>
      <c r="B24" s="11" t="s">
        <v>63</v>
      </c>
    </row>
    <row r="25" spans="1:13" x14ac:dyDescent="0.45">
      <c r="A25" s="12">
        <v>5</v>
      </c>
      <c r="B25" s="11" t="s">
        <v>64</v>
      </c>
    </row>
    <row r="26" spans="1:13" x14ac:dyDescent="0.45">
      <c r="A26" s="12">
        <v>6</v>
      </c>
      <c r="B26" s="11" t="s">
        <v>65</v>
      </c>
    </row>
    <row r="27" spans="1:13" x14ac:dyDescent="0.45">
      <c r="A27" s="12">
        <v>7</v>
      </c>
      <c r="B27" s="11" t="s">
        <v>66</v>
      </c>
    </row>
  </sheetData>
  <mergeCells count="3">
    <mergeCell ref="A1:K1"/>
    <mergeCell ref="C6:F6"/>
    <mergeCell ref="C13:F13"/>
  </mergeCells>
  <printOptions horizontalCentered="1"/>
  <pageMargins left="0.19685039370078741" right="0.19685039370078741" top="0.98425196850393704" bottom="0.59055118110236227" header="0.51181102362204722" footer="0.51181102362204722"/>
  <pageSetup paperSize="9" scale="94" orientation="portrait" blackAndWhite="1" horizontalDpi="4294967293" verticalDpi="4294967293" r:id="rId1"/>
  <headerFooter scaleWithDoc="0">
    <oddHeader>&amp;C&amp;20Basiscursus gecombineerd met gevorderd Excel &amp;R&amp;G</oddHeader>
    <oddFooter>&amp;L® computraining  &amp;R  &amp;D</oddFooter>
    <firstHeader>&amp;L&amp;P&amp;C&amp;24Basiscursus Excel 2010</firstHeader>
    <firstFooter>&amp;L® computraining&amp;R&amp;D</first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showGridLines="0" zoomScaleNormal="100" zoomScaleSheetLayoutView="100" workbookViewId="0">
      <selection activeCell="K6" sqref="K6"/>
    </sheetView>
  </sheetViews>
  <sheetFormatPr defaultColWidth="8.73046875" defaultRowHeight="14.25" x14ac:dyDescent="0.45"/>
  <cols>
    <col min="1" max="1" width="2.73046875" style="81" customWidth="1"/>
    <col min="2" max="2" width="8.3984375" customWidth="1"/>
    <col min="11" max="11" width="25.265625" customWidth="1"/>
  </cols>
  <sheetData>
    <row r="1" spans="1:11" ht="30.75" customHeight="1" thickBot="1" x14ac:dyDescent="0.5">
      <c r="A1" s="777" t="s">
        <v>67</v>
      </c>
      <c r="B1" s="777"/>
      <c r="C1" s="777"/>
      <c r="D1" s="777"/>
      <c r="E1" s="777"/>
      <c r="F1" s="777"/>
      <c r="G1" s="777"/>
      <c r="H1" s="777"/>
      <c r="I1" s="777"/>
      <c r="J1" s="777"/>
      <c r="K1" s="777"/>
    </row>
    <row r="2" spans="1:11" s="27" customFormat="1" ht="18.399999999999999" thickTop="1" x14ac:dyDescent="0.55000000000000004">
      <c r="A2" s="10" t="s">
        <v>68</v>
      </c>
      <c r="B2" s="10"/>
      <c r="C2" s="74"/>
      <c r="D2" s="74"/>
      <c r="E2" s="74"/>
      <c r="F2" s="74"/>
      <c r="G2" s="74"/>
      <c r="H2" s="74"/>
      <c r="I2" s="74"/>
      <c r="J2" s="74"/>
      <c r="K2" s="75"/>
    </row>
    <row r="3" spans="1:11" ht="15.75" x14ac:dyDescent="0.5">
      <c r="A3" s="76">
        <v>1</v>
      </c>
      <c r="B3" s="27" t="s">
        <v>69</v>
      </c>
      <c r="C3" s="27"/>
      <c r="D3" s="27"/>
      <c r="E3" s="27"/>
      <c r="F3" s="27"/>
      <c r="G3" s="27"/>
      <c r="H3" s="27"/>
      <c r="I3" s="27"/>
      <c r="J3" s="27"/>
      <c r="K3" s="27"/>
    </row>
    <row r="4" spans="1:11" ht="15.75" x14ac:dyDescent="0.5">
      <c r="A4" s="76">
        <v>2</v>
      </c>
      <c r="B4" s="27" t="s">
        <v>70</v>
      </c>
      <c r="C4" s="27"/>
      <c r="D4" s="27"/>
      <c r="E4" s="27"/>
      <c r="F4" s="27"/>
      <c r="G4" s="27"/>
      <c r="H4" s="27"/>
      <c r="I4" s="27"/>
      <c r="J4" s="27"/>
      <c r="K4" s="27"/>
    </row>
    <row r="5" spans="1:11" ht="15.75" x14ac:dyDescent="0.5">
      <c r="A5" s="76">
        <v>3</v>
      </c>
      <c r="B5" s="27" t="s">
        <v>71</v>
      </c>
      <c r="C5" s="27"/>
      <c r="D5" s="27"/>
      <c r="E5" s="27"/>
      <c r="F5" s="27"/>
      <c r="G5" s="27"/>
      <c r="H5" s="27"/>
      <c r="I5" s="27"/>
      <c r="J5" s="27"/>
      <c r="K5" s="27"/>
    </row>
    <row r="6" spans="1:11" ht="15.75" x14ac:dyDescent="0.5">
      <c r="A6" s="76">
        <v>4</v>
      </c>
      <c r="B6" s="27" t="s">
        <v>72</v>
      </c>
      <c r="C6" s="27"/>
      <c r="D6" s="27"/>
      <c r="E6" s="27"/>
      <c r="F6" s="27"/>
      <c r="G6" s="27"/>
      <c r="H6" s="27"/>
      <c r="I6" s="27"/>
      <c r="J6" s="27"/>
      <c r="K6" s="27"/>
    </row>
    <row r="7" spans="1:11" ht="15.75" x14ac:dyDescent="0.5">
      <c r="A7" s="76">
        <v>5</v>
      </c>
      <c r="B7" s="27" t="s">
        <v>73</v>
      </c>
      <c r="C7" s="27"/>
      <c r="D7" s="27"/>
      <c r="E7" s="27"/>
      <c r="F7" s="27"/>
      <c r="G7" s="27"/>
      <c r="H7" s="27"/>
      <c r="I7" s="27"/>
      <c r="J7" s="27"/>
      <c r="K7" s="27"/>
    </row>
    <row r="8" spans="1:11" ht="15.75" x14ac:dyDescent="0.5">
      <c r="A8" s="76">
        <v>6</v>
      </c>
      <c r="B8" s="27" t="s">
        <v>74</v>
      </c>
      <c r="C8" s="27"/>
      <c r="D8" s="27"/>
      <c r="E8" s="27"/>
      <c r="F8" s="27"/>
      <c r="G8" s="27"/>
      <c r="H8" s="27"/>
      <c r="I8" s="27"/>
      <c r="J8" s="27"/>
      <c r="K8" s="27"/>
    </row>
    <row r="9" spans="1:11" ht="7.25" customHeight="1" x14ac:dyDescent="0.45"/>
    <row r="10" spans="1:11" s="78" customFormat="1" ht="18" x14ac:dyDescent="0.55000000000000004">
      <c r="A10" s="10" t="s">
        <v>75</v>
      </c>
      <c r="B10" s="77"/>
      <c r="C10" s="77"/>
      <c r="D10" s="77"/>
      <c r="E10" s="77"/>
      <c r="F10" s="77"/>
      <c r="G10" s="77"/>
      <c r="H10" s="77"/>
      <c r="I10" s="77"/>
      <c r="J10" s="77"/>
      <c r="K10" s="77"/>
    </row>
    <row r="11" spans="1:11" ht="15.75" x14ac:dyDescent="0.5">
      <c r="A11" s="27">
        <v>1</v>
      </c>
      <c r="B11" s="23" t="s">
        <v>76</v>
      </c>
      <c r="C11" s="27"/>
      <c r="D11" s="27"/>
      <c r="E11" s="27"/>
      <c r="F11" s="27"/>
      <c r="G11" s="27"/>
      <c r="H11" s="27"/>
      <c r="I11" s="27"/>
      <c r="J11" s="27"/>
      <c r="K11" s="27"/>
    </row>
    <row r="12" spans="1:11" ht="15.75" x14ac:dyDescent="0.5">
      <c r="A12" s="27">
        <v>2</v>
      </c>
      <c r="B12" s="27" t="s">
        <v>77</v>
      </c>
      <c r="C12" s="27"/>
      <c r="D12" s="27"/>
      <c r="E12" s="27"/>
      <c r="F12" s="27"/>
      <c r="G12" s="27"/>
      <c r="H12" s="27"/>
      <c r="I12" s="27"/>
      <c r="J12" s="27"/>
      <c r="K12" s="27"/>
    </row>
    <row r="13" spans="1:11" ht="15.75" x14ac:dyDescent="0.5">
      <c r="A13" s="27"/>
      <c r="B13" s="79" t="s">
        <v>78</v>
      </c>
      <c r="C13" s="27"/>
      <c r="D13" s="27"/>
      <c r="E13" s="27"/>
      <c r="F13" s="27"/>
      <c r="G13" s="27"/>
      <c r="H13" s="27"/>
      <c r="I13" s="27"/>
      <c r="J13" s="27"/>
      <c r="K13" s="27"/>
    </row>
    <row r="14" spans="1:11" ht="15.75" x14ac:dyDescent="0.5">
      <c r="A14" s="76"/>
      <c r="B14" s="80" t="s">
        <v>79</v>
      </c>
      <c r="C14" s="27"/>
      <c r="D14" s="27"/>
      <c r="E14" s="27"/>
      <c r="F14" s="27"/>
      <c r="G14" s="27"/>
      <c r="H14" s="27"/>
      <c r="I14" s="27"/>
      <c r="J14" s="27"/>
      <c r="K14" s="27"/>
    </row>
    <row r="15" spans="1:11" ht="15.75" x14ac:dyDescent="0.5">
      <c r="A15" s="27">
        <v>3</v>
      </c>
      <c r="B15" s="27" t="s">
        <v>80</v>
      </c>
      <c r="C15" s="27"/>
      <c r="D15" s="27"/>
      <c r="E15" s="27"/>
      <c r="F15" s="27"/>
      <c r="G15" s="27"/>
      <c r="H15" s="27"/>
      <c r="I15" s="27"/>
      <c r="J15" s="27"/>
      <c r="K15" s="27"/>
    </row>
    <row r="16" spans="1:11" ht="15.75" x14ac:dyDescent="0.5">
      <c r="A16" s="27">
        <v>4</v>
      </c>
      <c r="B16" s="27" t="s">
        <v>81</v>
      </c>
      <c r="C16" s="27"/>
      <c r="D16" s="27"/>
      <c r="E16" s="27"/>
      <c r="F16" s="27"/>
      <c r="G16" s="27"/>
      <c r="H16" s="27"/>
      <c r="I16" s="27"/>
      <c r="J16" s="27"/>
      <c r="K16" s="27"/>
    </row>
    <row r="17" spans="1:11" ht="15.75" x14ac:dyDescent="0.5">
      <c r="A17" s="27"/>
      <c r="B17" s="79" t="s">
        <v>82</v>
      </c>
      <c r="C17" s="27"/>
      <c r="D17" s="27"/>
      <c r="E17" s="27"/>
      <c r="F17" s="27"/>
      <c r="G17" s="27"/>
      <c r="H17" s="27"/>
      <c r="I17" s="27"/>
      <c r="J17" s="27"/>
      <c r="K17" s="27"/>
    </row>
    <row r="18" spans="1:11" ht="15.75" x14ac:dyDescent="0.5">
      <c r="A18" s="27">
        <v>5</v>
      </c>
      <c r="B18" s="27" t="s">
        <v>83</v>
      </c>
      <c r="C18" s="27"/>
      <c r="D18" s="27"/>
      <c r="E18" s="27"/>
      <c r="F18" s="27"/>
      <c r="G18" s="27"/>
      <c r="H18" s="27"/>
      <c r="I18" s="27"/>
      <c r="J18" s="27"/>
      <c r="K18" s="27"/>
    </row>
    <row r="19" spans="1:11" ht="7.25" customHeight="1" x14ac:dyDescent="0.5">
      <c r="C19" s="27"/>
      <c r="D19" s="27"/>
      <c r="E19" s="27"/>
      <c r="F19" s="27"/>
    </row>
    <row r="20" spans="1:11" ht="18" x14ac:dyDescent="0.55000000000000004">
      <c r="A20" s="10" t="s">
        <v>84</v>
      </c>
      <c r="B20" s="77"/>
      <c r="C20" s="77"/>
      <c r="D20" s="77"/>
      <c r="E20" s="77"/>
      <c r="F20" s="74"/>
      <c r="G20" s="74"/>
      <c r="H20" s="74"/>
      <c r="I20" s="74"/>
      <c r="J20" s="74"/>
      <c r="K20" s="74"/>
    </row>
    <row r="21" spans="1:11" ht="15.75" x14ac:dyDescent="0.5">
      <c r="A21" s="76">
        <v>1</v>
      </c>
      <c r="B21" s="27" t="s">
        <v>85</v>
      </c>
      <c r="C21" s="27"/>
      <c r="D21" s="27"/>
      <c r="E21" s="27"/>
    </row>
    <row r="22" spans="1:11" ht="15.75" x14ac:dyDescent="0.5">
      <c r="A22" s="76">
        <v>2</v>
      </c>
      <c r="B22" s="27" t="s">
        <v>86</v>
      </c>
      <c r="C22" s="27"/>
      <c r="D22" s="27"/>
      <c r="E22" s="27"/>
    </row>
    <row r="23" spans="1:11" ht="15.75" x14ac:dyDescent="0.5">
      <c r="A23" s="76"/>
      <c r="B23" s="27" t="s">
        <v>87</v>
      </c>
      <c r="C23" s="27"/>
      <c r="D23" s="27"/>
      <c r="E23" s="27"/>
    </row>
    <row r="24" spans="1:11" ht="15.75" x14ac:dyDescent="0.5">
      <c r="A24" s="76">
        <v>3</v>
      </c>
      <c r="B24" s="27" t="s">
        <v>88</v>
      </c>
      <c r="C24" s="27"/>
      <c r="D24" s="27"/>
      <c r="E24" s="27"/>
    </row>
    <row r="25" spans="1:11" ht="15.75" x14ac:dyDescent="0.5">
      <c r="A25" s="76">
        <v>4</v>
      </c>
      <c r="B25" s="27" t="s">
        <v>89</v>
      </c>
      <c r="C25" s="27"/>
      <c r="D25" s="27"/>
      <c r="E25" s="27"/>
    </row>
    <row r="26" spans="1:11" ht="15.75" x14ac:dyDescent="0.5">
      <c r="A26" s="76">
        <v>5</v>
      </c>
      <c r="B26" s="27" t="s">
        <v>90</v>
      </c>
      <c r="C26" s="27"/>
      <c r="D26" s="27"/>
      <c r="E26" s="27"/>
    </row>
    <row r="27" spans="1:11" ht="15.75" x14ac:dyDescent="0.5">
      <c r="A27" s="76">
        <v>6</v>
      </c>
      <c r="B27" s="27" t="s">
        <v>91</v>
      </c>
      <c r="C27" s="27"/>
      <c r="D27" s="27"/>
      <c r="E27" s="27"/>
    </row>
    <row r="28" spans="1:11" ht="15.75" x14ac:dyDescent="0.5">
      <c r="A28" s="76">
        <v>7</v>
      </c>
      <c r="B28" s="27" t="s">
        <v>92</v>
      </c>
      <c r="C28" s="27"/>
      <c r="D28" s="27"/>
      <c r="E28" s="27"/>
    </row>
    <row r="29" spans="1:11" ht="15.75" x14ac:dyDescent="0.5">
      <c r="A29" s="76">
        <v>8</v>
      </c>
      <c r="B29" s="27" t="s">
        <v>93</v>
      </c>
      <c r="C29" s="27"/>
      <c r="D29" s="27"/>
      <c r="E29" s="27"/>
      <c r="F29" s="27"/>
      <c r="G29" s="27"/>
      <c r="H29" s="27"/>
      <c r="I29" s="27"/>
      <c r="J29" s="27"/>
      <c r="K29" s="27"/>
    </row>
    <row r="30" spans="1:11" ht="15.75" x14ac:dyDescent="0.5">
      <c r="A30" s="76">
        <v>9</v>
      </c>
      <c r="B30" s="27" t="s">
        <v>94</v>
      </c>
    </row>
  </sheetData>
  <mergeCells count="1">
    <mergeCell ref="A1:K1"/>
  </mergeCells>
  <printOptions horizontalCentered="1" verticalCentered="1"/>
  <pageMargins left="0.19685039370078741" right="0.19685039370078741" top="0.19685039370078741" bottom="0.19685039370078741" header="0.51181102362204722" footer="0.51181102362204722"/>
  <pageSetup paperSize="9" scale="87" orientation="portrait" blackAndWhite="1" horizontalDpi="4294967293" verticalDpi="4294967293" r:id="rId1"/>
  <headerFooter scaleWithDoc="0">
    <oddHeader>&amp;C&amp;20Basiscursus gecombineerd met gevorderd Excel &amp;R&amp;G</oddHeader>
    <oddFooter>&amp;L® computraining&amp;R&amp;D</oddFooter>
    <firstHeader>&amp;L&amp;P&amp;C&amp;24Basiscursus Excel 2010</firstHeader>
    <firstFooter>&amp;L® computraining&amp;R&amp;D</firstFooter>
  </headerFooter>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showGridLines="0" zoomScaleNormal="100" zoomScaleSheetLayoutView="100" workbookViewId="0">
      <selection activeCell="C18" sqref="C18"/>
    </sheetView>
  </sheetViews>
  <sheetFormatPr defaultColWidth="9.1328125" defaultRowHeight="15.75" x14ac:dyDescent="0.45"/>
  <cols>
    <col min="1" max="1" width="3" style="29" customWidth="1"/>
    <col min="2" max="2" width="18.265625" customWidth="1"/>
    <col min="3" max="3" width="10" customWidth="1"/>
    <col min="4" max="4" width="11" customWidth="1"/>
    <col min="5" max="5" width="13.3984375" bestFit="1" customWidth="1"/>
    <col min="6" max="6" width="17.73046875" bestFit="1" customWidth="1"/>
    <col min="7" max="8" width="11.73046875" customWidth="1"/>
    <col min="12" max="12" width="11" style="30" bestFit="1" customWidth="1"/>
    <col min="15" max="15" width="10" bestFit="1" customWidth="1"/>
  </cols>
  <sheetData>
    <row r="1" spans="1:12" s="17" customFormat="1" ht="30.75" customHeight="1" thickBot="1" x14ac:dyDescent="0.5">
      <c r="A1" s="777" t="s">
        <v>95</v>
      </c>
      <c r="B1" s="777"/>
      <c r="C1" s="777"/>
      <c r="D1" s="777"/>
      <c r="E1" s="777"/>
      <c r="F1" s="777"/>
      <c r="G1" s="777"/>
      <c r="H1" s="777"/>
      <c r="L1" s="18"/>
    </row>
    <row r="2" spans="1:12" s="20" customFormat="1" ht="21.4" thickTop="1" x14ac:dyDescent="0.65">
      <c r="A2" s="9" t="s">
        <v>96</v>
      </c>
      <c r="B2" s="19"/>
      <c r="C2" s="19"/>
      <c r="D2" s="19"/>
      <c r="E2" s="19"/>
      <c r="F2" s="19"/>
      <c r="G2" s="19"/>
      <c r="H2" s="19"/>
      <c r="L2" s="21"/>
    </row>
    <row r="3" spans="1:12" s="24" customFormat="1" x14ac:dyDescent="0.5">
      <c r="A3" s="22">
        <v>1</v>
      </c>
      <c r="B3" s="23" t="s">
        <v>97</v>
      </c>
      <c r="C3" s="23"/>
      <c r="D3" s="23"/>
      <c r="E3" s="23"/>
      <c r="F3" s="23"/>
      <c r="G3" s="23"/>
      <c r="L3" s="25"/>
    </row>
    <row r="4" spans="1:12" s="24" customFormat="1" x14ac:dyDescent="0.5">
      <c r="A4" s="22">
        <v>2</v>
      </c>
      <c r="B4" s="26" t="s">
        <v>98</v>
      </c>
      <c r="C4" s="23"/>
      <c r="D4" s="23"/>
      <c r="E4" s="23"/>
      <c r="F4" s="23"/>
      <c r="G4" s="23"/>
      <c r="L4" s="25"/>
    </row>
    <row r="5" spans="1:12" s="27" customFormat="1" x14ac:dyDescent="0.5">
      <c r="A5" s="22">
        <v>3</v>
      </c>
      <c r="B5" s="23" t="s">
        <v>99</v>
      </c>
      <c r="C5" s="23"/>
      <c r="D5" s="23"/>
      <c r="E5" s="23"/>
      <c r="F5" s="23"/>
      <c r="G5" s="23"/>
      <c r="L5" s="28"/>
    </row>
    <row r="6" spans="1:12" s="27" customFormat="1" x14ac:dyDescent="0.5">
      <c r="A6" s="29"/>
      <c r="B6" s="27" t="s">
        <v>100</v>
      </c>
      <c r="L6" s="28"/>
    </row>
    <row r="7" spans="1:12" s="27" customFormat="1" x14ac:dyDescent="0.5">
      <c r="C7" s="769"/>
      <c r="D7" s="769"/>
      <c r="E7" s="769"/>
      <c r="F7" s="769"/>
      <c r="G7" s="769"/>
      <c r="H7" s="769"/>
      <c r="L7" s="28"/>
    </row>
    <row r="8" spans="1:12" ht="20.25" x14ac:dyDescent="0.55000000000000004">
      <c r="B8" s="776" t="s">
        <v>101</v>
      </c>
      <c r="C8" s="776"/>
      <c r="D8" s="776"/>
      <c r="E8" s="776"/>
      <c r="F8" s="776"/>
      <c r="G8" s="776"/>
      <c r="H8" s="769" t="s">
        <v>51</v>
      </c>
      <c r="I8" s="776"/>
    </row>
    <row r="9" spans="1:12" ht="4.5" customHeight="1" thickBot="1" x14ac:dyDescent="0.5">
      <c r="B9" s="31"/>
      <c r="C9" s="31"/>
      <c r="D9" s="32"/>
      <c r="E9" s="31"/>
      <c r="F9" s="31"/>
      <c r="G9" s="33"/>
    </row>
    <row r="10" spans="1:12" ht="16.899999999999999" x14ac:dyDescent="0.65">
      <c r="B10" s="773" t="s">
        <v>102</v>
      </c>
      <c r="C10" s="774" t="s">
        <v>103</v>
      </c>
      <c r="D10" s="774" t="s">
        <v>104</v>
      </c>
      <c r="E10" s="774" t="s">
        <v>105</v>
      </c>
      <c r="F10" s="774" t="s">
        <v>106</v>
      </c>
      <c r="G10" s="774" t="s">
        <v>107</v>
      </c>
      <c r="H10" s="775" t="s">
        <v>108</v>
      </c>
    </row>
    <row r="11" spans="1:12" ht="8.25" customHeight="1" thickBot="1" x14ac:dyDescent="0.7">
      <c r="B11" s="34"/>
      <c r="C11" s="35"/>
      <c r="D11" s="36"/>
      <c r="E11" s="36"/>
      <c r="F11" s="36"/>
      <c r="G11" s="36"/>
      <c r="H11" s="37"/>
    </row>
    <row r="12" spans="1:12" ht="16.149999999999999" customHeight="1" thickTop="1" x14ac:dyDescent="0.45">
      <c r="B12" s="38" t="s">
        <v>109</v>
      </c>
      <c r="C12" s="39" t="s">
        <v>110</v>
      </c>
      <c r="D12" s="40">
        <v>25</v>
      </c>
      <c r="E12" s="41">
        <v>6.5</v>
      </c>
      <c r="F12" s="42">
        <v>0.6</v>
      </c>
      <c r="G12" s="43">
        <v>44340</v>
      </c>
      <c r="H12" s="44">
        <v>475456785</v>
      </c>
    </row>
    <row r="13" spans="1:12" ht="16.149999999999999" customHeight="1" x14ac:dyDescent="0.45">
      <c r="B13" s="38" t="s">
        <v>111</v>
      </c>
      <c r="C13" s="45" t="s">
        <v>112</v>
      </c>
      <c r="D13" s="46">
        <v>30</v>
      </c>
      <c r="E13" s="47">
        <v>7.8</v>
      </c>
      <c r="F13" s="48">
        <v>0.9</v>
      </c>
      <c r="G13" s="49">
        <v>42879</v>
      </c>
      <c r="H13" s="50">
        <v>774567851</v>
      </c>
    </row>
    <row r="14" spans="1:12" ht="16.149999999999999" customHeight="1" x14ac:dyDescent="0.45">
      <c r="B14" s="38" t="s">
        <v>113</v>
      </c>
      <c r="C14" s="45" t="s">
        <v>114</v>
      </c>
      <c r="D14" s="46">
        <v>35</v>
      </c>
      <c r="E14" s="47">
        <v>6.5</v>
      </c>
      <c r="F14" s="48">
        <v>0.7</v>
      </c>
      <c r="G14" s="49">
        <v>42879</v>
      </c>
      <c r="H14" s="50">
        <v>736789217</v>
      </c>
    </row>
    <row r="15" spans="1:12" ht="16.149999999999999" customHeight="1" x14ac:dyDescent="0.45">
      <c r="B15" s="38" t="s">
        <v>115</v>
      </c>
      <c r="C15" s="45" t="s">
        <v>116</v>
      </c>
      <c r="D15" s="46">
        <v>40</v>
      </c>
      <c r="E15" s="47">
        <v>8.6999999999999993</v>
      </c>
      <c r="F15" s="48">
        <v>0.75</v>
      </c>
      <c r="G15" s="49">
        <v>42880</v>
      </c>
      <c r="H15" s="50">
        <v>372789983</v>
      </c>
    </row>
    <row r="16" spans="1:12" ht="16.149999999999999" customHeight="1" x14ac:dyDescent="0.45">
      <c r="B16" s="38" t="s">
        <v>117</v>
      </c>
      <c r="C16" s="45" t="s">
        <v>118</v>
      </c>
      <c r="D16" s="46">
        <v>45</v>
      </c>
      <c r="E16" s="47">
        <v>4.7</v>
      </c>
      <c r="F16" s="48">
        <v>0.55000000000000004</v>
      </c>
      <c r="G16" s="49">
        <v>42880</v>
      </c>
      <c r="H16" s="50">
        <v>671901049</v>
      </c>
    </row>
    <row r="17" spans="1:9" ht="16.149999999999999" customHeight="1" thickBot="1" x14ac:dyDescent="0.5">
      <c r="B17" s="38" t="s">
        <v>119</v>
      </c>
      <c r="C17" s="51" t="s">
        <v>110</v>
      </c>
      <c r="D17" s="52">
        <v>50</v>
      </c>
      <c r="E17" s="53">
        <v>9.8000000000000007</v>
      </c>
      <c r="F17" s="54">
        <v>0.89</v>
      </c>
      <c r="G17" s="55">
        <v>42881</v>
      </c>
      <c r="H17" s="56">
        <v>971012115</v>
      </c>
    </row>
    <row r="18" spans="1:9" ht="16.5" thickTop="1" thickBot="1" x14ac:dyDescent="0.55000000000000004">
      <c r="A18" s="57"/>
      <c r="B18" s="58" t="s">
        <v>120</v>
      </c>
      <c r="C18" s="59" t="s">
        <v>121</v>
      </c>
      <c r="D18" s="60" t="s">
        <v>122</v>
      </c>
      <c r="E18" s="61" t="s">
        <v>123</v>
      </c>
      <c r="F18" s="61" t="s">
        <v>124</v>
      </c>
      <c r="G18" s="61" t="s">
        <v>125</v>
      </c>
      <c r="H18" s="62" t="s">
        <v>108</v>
      </c>
    </row>
    <row r="19" spans="1:9" ht="15.75" customHeight="1" x14ac:dyDescent="0.5">
      <c r="A19" s="57"/>
      <c r="I19" t="s">
        <v>126</v>
      </c>
    </row>
    <row r="20" spans="1:9" ht="16.899999999999999" customHeight="1" x14ac:dyDescent="0.45">
      <c r="B20" s="769"/>
      <c r="C20" s="769"/>
      <c r="D20" s="769"/>
      <c r="E20" s="769"/>
      <c r="F20" s="769"/>
      <c r="G20" s="769"/>
      <c r="H20" s="769"/>
      <c r="I20" s="30"/>
    </row>
    <row r="21" spans="1:9" ht="16.899999999999999" customHeight="1" x14ac:dyDescent="0.55000000000000004">
      <c r="B21" s="776" t="s">
        <v>101</v>
      </c>
      <c r="C21" s="776"/>
      <c r="D21" s="776"/>
      <c r="E21" s="776"/>
      <c r="F21" s="776"/>
      <c r="G21" s="776"/>
      <c r="H21" s="769" t="s">
        <v>58</v>
      </c>
      <c r="I21" s="30"/>
    </row>
    <row r="22" spans="1:9" ht="6.4" customHeight="1" thickBot="1" x14ac:dyDescent="0.5">
      <c r="B22" s="31"/>
      <c r="C22" s="31"/>
      <c r="D22" s="32"/>
      <c r="E22" s="31"/>
      <c r="F22" s="31"/>
      <c r="G22" s="33"/>
      <c r="I22" s="30"/>
    </row>
    <row r="23" spans="1:9" ht="16.899999999999999" x14ac:dyDescent="0.65">
      <c r="B23" s="770" t="s">
        <v>102</v>
      </c>
      <c r="C23" s="771" t="s">
        <v>103</v>
      </c>
      <c r="D23" s="771" t="s">
        <v>104</v>
      </c>
      <c r="E23" s="771" t="s">
        <v>105</v>
      </c>
      <c r="F23" s="771" t="s">
        <v>106</v>
      </c>
      <c r="G23" s="771" t="s">
        <v>107</v>
      </c>
      <c r="H23" s="772" t="s">
        <v>108</v>
      </c>
      <c r="I23" s="30"/>
    </row>
    <row r="24" spans="1:9" ht="6" customHeight="1" x14ac:dyDescent="0.65">
      <c r="B24" s="34"/>
      <c r="C24" s="36"/>
      <c r="D24" s="36"/>
      <c r="E24" s="36"/>
      <c r="F24" s="36"/>
      <c r="G24" s="36"/>
      <c r="H24" s="37"/>
      <c r="I24" s="30"/>
    </row>
    <row r="25" spans="1:9" ht="16.149999999999999" customHeight="1" x14ac:dyDescent="0.45">
      <c r="B25" s="38" t="s">
        <v>109</v>
      </c>
      <c r="C25" s="63" t="s">
        <v>110</v>
      </c>
      <c r="D25" s="577">
        <v>25</v>
      </c>
      <c r="E25" s="64">
        <v>6.5</v>
      </c>
      <c r="F25" s="65">
        <v>0.6</v>
      </c>
      <c r="G25" s="689">
        <v>44340</v>
      </c>
      <c r="H25" s="66">
        <v>475456785</v>
      </c>
      <c r="I25" s="30"/>
    </row>
    <row r="26" spans="1:9" ht="16.149999999999999" customHeight="1" x14ac:dyDescent="0.45">
      <c r="B26" s="38" t="s">
        <v>111</v>
      </c>
      <c r="C26" s="63" t="s">
        <v>112</v>
      </c>
      <c r="D26" s="577">
        <v>30</v>
      </c>
      <c r="E26" s="64">
        <v>7.8</v>
      </c>
      <c r="F26" s="65">
        <v>0.9</v>
      </c>
      <c r="G26" s="689">
        <v>44341</v>
      </c>
      <c r="H26" s="66">
        <v>774567851</v>
      </c>
      <c r="I26" s="30"/>
    </row>
    <row r="27" spans="1:9" ht="16.149999999999999" customHeight="1" x14ac:dyDescent="0.45">
      <c r="B27" s="38" t="s">
        <v>113</v>
      </c>
      <c r="C27" s="63" t="s">
        <v>114</v>
      </c>
      <c r="D27" s="577">
        <v>35</v>
      </c>
      <c r="E27" s="64">
        <v>6.5</v>
      </c>
      <c r="F27" s="65">
        <v>0.7</v>
      </c>
      <c r="G27" s="689">
        <v>44342</v>
      </c>
      <c r="H27" s="66">
        <v>736789217</v>
      </c>
      <c r="I27" s="30"/>
    </row>
    <row r="28" spans="1:9" ht="16.149999999999999" customHeight="1" x14ac:dyDescent="0.45">
      <c r="B28" s="38" t="s">
        <v>115</v>
      </c>
      <c r="C28" s="63" t="s">
        <v>116</v>
      </c>
      <c r="D28" s="577">
        <v>40</v>
      </c>
      <c r="E28" s="64">
        <v>8.6999999999999993</v>
      </c>
      <c r="F28" s="65">
        <v>0.75</v>
      </c>
      <c r="G28" s="689">
        <v>44343</v>
      </c>
      <c r="H28" s="66">
        <v>372789983</v>
      </c>
      <c r="I28" s="30"/>
    </row>
    <row r="29" spans="1:9" ht="16.149999999999999" customHeight="1" x14ac:dyDescent="0.45">
      <c r="B29" s="38" t="s">
        <v>117</v>
      </c>
      <c r="C29" s="63" t="s">
        <v>118</v>
      </c>
      <c r="D29" s="577">
        <v>45</v>
      </c>
      <c r="E29" s="64">
        <v>4.7</v>
      </c>
      <c r="F29" s="65">
        <v>0.55000000000000004</v>
      </c>
      <c r="G29" s="689">
        <v>44344</v>
      </c>
      <c r="H29" s="66">
        <v>671901049</v>
      </c>
      <c r="I29" s="30"/>
    </row>
    <row r="30" spans="1:9" ht="16.149999999999999" customHeight="1" thickBot="1" x14ac:dyDescent="0.5">
      <c r="B30" s="38" t="s">
        <v>119</v>
      </c>
      <c r="C30" s="67" t="s">
        <v>110</v>
      </c>
      <c r="D30" s="578">
        <v>50</v>
      </c>
      <c r="E30" s="68">
        <v>9.8000000000000007</v>
      </c>
      <c r="F30" s="69">
        <v>0.89</v>
      </c>
      <c r="G30" s="689">
        <v>44345</v>
      </c>
      <c r="H30" s="70">
        <v>971012115</v>
      </c>
      <c r="I30" s="30"/>
    </row>
    <row r="31" spans="1:9" ht="16.5" thickTop="1" thickBot="1" x14ac:dyDescent="0.5">
      <c r="B31" s="58" t="s">
        <v>120</v>
      </c>
      <c r="C31" s="694" t="s">
        <v>121</v>
      </c>
      <c r="D31" s="71" t="s">
        <v>122</v>
      </c>
      <c r="E31" s="72" t="s">
        <v>123</v>
      </c>
      <c r="F31" s="72" t="s">
        <v>124</v>
      </c>
      <c r="G31" s="72" t="s">
        <v>125</v>
      </c>
      <c r="H31" s="73" t="s">
        <v>108</v>
      </c>
      <c r="I31" s="30"/>
    </row>
  </sheetData>
  <mergeCells count="1">
    <mergeCell ref="A1:H1"/>
  </mergeCells>
  <printOptions horizontalCentered="1"/>
  <pageMargins left="0.19685039370078741" right="0.19685039370078741" top="1.1811023622047245" bottom="0.59055118110236227" header="0.51181102362204722" footer="0.51181102362204722"/>
  <pageSetup paperSize="9" scale="97" orientation="portrait" blackAndWhite="1" horizontalDpi="4294967293" verticalDpi="4294967293" r:id="rId1"/>
  <headerFooter scaleWithDoc="0">
    <oddHeader>&amp;C&amp;20Basiscursus gecombineerd met gevorderd  &amp;R&amp;G</oddHeader>
    <oddFooter>&amp;L® computraining&amp;R&amp;D</oddFooter>
    <firstHeader>&amp;L&amp;P&amp;C&amp;24Basiscursus Excel 2010</firstHeader>
    <firstFooter>&amp;L® computraining&amp;R&amp;D</first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0"/>
  <sheetViews>
    <sheetView showGridLines="0" topLeftCell="B1" zoomScaleNormal="100" zoomScaleSheetLayoutView="100" workbookViewId="0">
      <selection activeCell="B9" sqref="B9"/>
    </sheetView>
  </sheetViews>
  <sheetFormatPr defaultColWidth="8.73046875" defaultRowHeight="15.75" x14ac:dyDescent="0.5"/>
  <cols>
    <col min="1" max="1" width="3.1328125" style="82" customWidth="1"/>
    <col min="12" max="12" width="11.3984375" customWidth="1"/>
    <col min="14" max="14" width="12.265625" bestFit="1" customWidth="1"/>
    <col min="16" max="16" width="9" bestFit="1" customWidth="1"/>
  </cols>
  <sheetData>
    <row r="1" spans="1:12" ht="30" customHeight="1" thickBot="1" x14ac:dyDescent="0.5">
      <c r="A1" s="777" t="s">
        <v>127</v>
      </c>
      <c r="B1" s="777"/>
      <c r="C1" s="777"/>
      <c r="D1" s="777"/>
      <c r="E1" s="777"/>
      <c r="F1" s="777"/>
      <c r="G1" s="777"/>
      <c r="H1" s="777"/>
      <c r="I1" s="777"/>
      <c r="J1" s="777"/>
      <c r="K1" s="777"/>
      <c r="L1" s="777"/>
    </row>
    <row r="2" spans="1:12" s="78" customFormat="1" ht="18.399999999999999" thickTop="1" x14ac:dyDescent="0.55000000000000004">
      <c r="A2" s="9" t="s">
        <v>128</v>
      </c>
      <c r="B2" s="77"/>
      <c r="C2" s="77"/>
      <c r="D2" s="77"/>
      <c r="E2" s="77"/>
      <c r="F2" s="77"/>
      <c r="G2" s="77"/>
      <c r="H2" s="77"/>
      <c r="I2" s="77"/>
      <c r="J2" s="77"/>
      <c r="K2" s="77"/>
      <c r="L2" s="77"/>
    </row>
    <row r="3" spans="1:12" x14ac:dyDescent="0.5">
      <c r="A3" s="82">
        <v>1</v>
      </c>
      <c r="B3" s="27" t="s">
        <v>129</v>
      </c>
      <c r="C3" s="27"/>
      <c r="D3" s="27"/>
      <c r="E3" s="27"/>
      <c r="F3" s="27"/>
      <c r="G3" s="27"/>
      <c r="H3" s="27"/>
      <c r="I3" s="27"/>
      <c r="J3" s="27"/>
    </row>
    <row r="4" spans="1:12" x14ac:dyDescent="0.5">
      <c r="A4" s="82">
        <v>2</v>
      </c>
      <c r="B4" s="27" t="s">
        <v>130</v>
      </c>
      <c r="C4" s="27"/>
      <c r="D4" s="27"/>
      <c r="E4" s="27"/>
      <c r="F4" s="27"/>
      <c r="G4" s="27"/>
      <c r="H4" s="27"/>
      <c r="I4" s="27"/>
      <c r="J4" s="27"/>
    </row>
    <row r="5" spans="1:12" x14ac:dyDescent="0.5">
      <c r="A5" s="82">
        <v>3</v>
      </c>
      <c r="B5" s="27" t="s">
        <v>131</v>
      </c>
      <c r="C5" s="27"/>
      <c r="D5" s="27"/>
      <c r="E5" s="27"/>
      <c r="F5" s="27"/>
      <c r="G5" s="27"/>
      <c r="H5" s="27"/>
      <c r="I5" s="27"/>
      <c r="J5" s="27"/>
    </row>
    <row r="6" spans="1:12" x14ac:dyDescent="0.5">
      <c r="A6" s="82">
        <v>4</v>
      </c>
      <c r="B6" s="27" t="s">
        <v>132</v>
      </c>
      <c r="C6" s="27"/>
      <c r="D6" s="27"/>
      <c r="E6" s="27"/>
      <c r="F6" s="27"/>
      <c r="G6" s="27"/>
      <c r="H6" s="27"/>
      <c r="I6" s="27"/>
      <c r="J6" s="27"/>
    </row>
    <row r="7" spans="1:12" x14ac:dyDescent="0.5">
      <c r="A7" s="82">
        <v>5</v>
      </c>
      <c r="B7" s="27" t="s">
        <v>133</v>
      </c>
      <c r="C7" s="27"/>
      <c r="D7" s="27"/>
      <c r="E7" s="27"/>
      <c r="F7" s="27"/>
      <c r="G7" s="27"/>
      <c r="H7" s="27"/>
      <c r="I7" s="27"/>
      <c r="J7" s="27"/>
    </row>
    <row r="8" spans="1:12" x14ac:dyDescent="0.5">
      <c r="A8" s="82">
        <v>6</v>
      </c>
      <c r="B8" s="27" t="s">
        <v>134</v>
      </c>
      <c r="C8" s="27"/>
      <c r="D8" s="27"/>
      <c r="E8" s="27"/>
      <c r="F8" s="27"/>
      <c r="G8" s="27"/>
      <c r="H8" s="27"/>
      <c r="I8" s="27"/>
      <c r="J8" s="27"/>
    </row>
    <row r="9" spans="1:12" x14ac:dyDescent="0.5">
      <c r="B9" s="27"/>
      <c r="C9" s="27"/>
      <c r="D9" s="27"/>
      <c r="E9" s="27"/>
      <c r="F9" s="27"/>
      <c r="G9" s="27"/>
      <c r="H9" s="27"/>
      <c r="I9" s="27"/>
      <c r="J9" s="27"/>
    </row>
    <row r="10" spans="1:12" ht="18" x14ac:dyDescent="0.55000000000000004">
      <c r="A10" s="9" t="s">
        <v>135</v>
      </c>
      <c r="B10" s="77"/>
      <c r="C10" s="77"/>
      <c r="D10" s="77"/>
      <c r="E10" s="77"/>
      <c r="F10" s="77"/>
      <c r="G10" s="77"/>
      <c r="H10" s="77"/>
      <c r="I10" s="77"/>
      <c r="J10" s="77"/>
      <c r="K10" s="77"/>
      <c r="L10" s="77"/>
    </row>
    <row r="11" spans="1:12" x14ac:dyDescent="0.5">
      <c r="A11" s="82">
        <v>1</v>
      </c>
      <c r="B11" s="27" t="s">
        <v>136</v>
      </c>
      <c r="C11" s="27"/>
      <c r="D11" s="27"/>
      <c r="E11" s="27"/>
      <c r="F11" s="27"/>
      <c r="G11" s="27"/>
      <c r="H11" s="27"/>
      <c r="I11" s="27"/>
      <c r="J11" s="27"/>
    </row>
    <row r="12" spans="1:12" x14ac:dyDescent="0.5">
      <c r="A12" s="82">
        <v>2</v>
      </c>
      <c r="B12" s="27" t="s">
        <v>137</v>
      </c>
      <c r="C12" s="27"/>
      <c r="D12" s="27"/>
      <c r="E12" s="27"/>
      <c r="F12" s="27"/>
      <c r="G12" s="27"/>
      <c r="H12" s="27"/>
      <c r="I12" s="27"/>
      <c r="J12" s="27"/>
    </row>
    <row r="13" spans="1:12" x14ac:dyDescent="0.5">
      <c r="A13" s="82">
        <v>3</v>
      </c>
      <c r="B13" s="27" t="s">
        <v>138</v>
      </c>
      <c r="C13" s="27"/>
      <c r="D13" s="27"/>
      <c r="E13" s="27"/>
      <c r="F13" s="27"/>
      <c r="G13" s="27"/>
      <c r="H13" s="27"/>
      <c r="I13" s="27"/>
      <c r="J13" s="27"/>
    </row>
    <row r="14" spans="1:12" x14ac:dyDescent="0.5">
      <c r="A14" s="82">
        <v>4</v>
      </c>
      <c r="B14" s="27" t="s">
        <v>139</v>
      </c>
      <c r="C14" s="27"/>
      <c r="D14" s="27"/>
      <c r="E14" s="27"/>
      <c r="F14" s="27"/>
      <c r="G14" s="27"/>
      <c r="H14" s="27"/>
      <c r="I14" s="27"/>
      <c r="J14" s="27"/>
    </row>
    <row r="15" spans="1:12" x14ac:dyDescent="0.5">
      <c r="B15" s="27" t="s">
        <v>140</v>
      </c>
      <c r="C15" s="27"/>
      <c r="D15" s="27"/>
      <c r="E15" s="27"/>
      <c r="F15" s="27"/>
      <c r="G15" s="27"/>
      <c r="H15" s="27"/>
      <c r="I15" s="27"/>
      <c r="J15" s="27"/>
    </row>
    <row r="16" spans="1:12" x14ac:dyDescent="0.5">
      <c r="B16" s="27"/>
      <c r="C16" s="27"/>
      <c r="D16" s="27"/>
      <c r="E16" s="27"/>
      <c r="F16" s="27"/>
      <c r="G16" s="27"/>
      <c r="H16" s="27"/>
      <c r="I16" s="27"/>
      <c r="J16" s="27"/>
    </row>
    <row r="17" spans="1:12" s="27" customFormat="1" ht="18" x14ac:dyDescent="0.55000000000000004">
      <c r="A17" s="9" t="s">
        <v>141</v>
      </c>
      <c r="B17" s="77"/>
      <c r="C17" s="77"/>
      <c r="D17" s="77"/>
      <c r="E17" s="77"/>
      <c r="F17" s="77"/>
      <c r="G17" s="77"/>
      <c r="H17" s="77"/>
      <c r="I17" s="77"/>
      <c r="J17" s="77"/>
      <c r="K17" s="77"/>
      <c r="L17" s="77"/>
    </row>
    <row r="18" spans="1:12" s="27" customFormat="1" x14ac:dyDescent="0.5">
      <c r="A18" s="82">
        <v>1</v>
      </c>
      <c r="B18" s="83" t="s">
        <v>142</v>
      </c>
    </row>
    <row r="19" spans="1:12" s="27" customFormat="1" x14ac:dyDescent="0.5">
      <c r="A19" s="82"/>
      <c r="B19" s="27" t="s">
        <v>143</v>
      </c>
    </row>
    <row r="20" spans="1:12" s="27" customFormat="1" x14ac:dyDescent="0.5">
      <c r="A20" s="82"/>
      <c r="B20" s="27" t="s">
        <v>144</v>
      </c>
    </row>
    <row r="21" spans="1:12" s="27" customFormat="1" x14ac:dyDescent="0.5">
      <c r="A21" s="82">
        <v>2</v>
      </c>
      <c r="B21" s="83" t="s">
        <v>145</v>
      </c>
    </row>
    <row r="22" spans="1:12" s="27" customFormat="1" x14ac:dyDescent="0.5">
      <c r="A22" s="82"/>
      <c r="B22" s="27" t="s">
        <v>143</v>
      </c>
    </row>
    <row r="23" spans="1:12" x14ac:dyDescent="0.5">
      <c r="B23" s="27" t="s">
        <v>146</v>
      </c>
      <c r="C23" s="27"/>
      <c r="D23" s="27"/>
      <c r="E23" s="27"/>
      <c r="F23" s="27"/>
      <c r="G23" s="27"/>
      <c r="H23" s="27"/>
      <c r="I23" s="27"/>
      <c r="J23" s="27"/>
      <c r="K23" s="27"/>
      <c r="L23" s="27"/>
    </row>
    <row r="24" spans="1:12" x14ac:dyDescent="0.5">
      <c r="A24" s="82">
        <v>3</v>
      </c>
      <c r="B24" s="83" t="s">
        <v>147</v>
      </c>
      <c r="C24" s="27"/>
    </row>
    <row r="25" spans="1:12" x14ac:dyDescent="0.5">
      <c r="B25" s="27" t="s">
        <v>143</v>
      </c>
      <c r="C25" s="27"/>
    </row>
    <row r="26" spans="1:12" x14ac:dyDescent="0.5">
      <c r="B26" s="27" t="s">
        <v>148</v>
      </c>
      <c r="C26" s="27"/>
    </row>
    <row r="27" spans="1:12" x14ac:dyDescent="0.5">
      <c r="B27" s="27"/>
      <c r="C27" s="27"/>
    </row>
    <row r="28" spans="1:12" s="78" customFormat="1" ht="18" x14ac:dyDescent="0.55000000000000004">
      <c r="A28" s="10" t="s">
        <v>149</v>
      </c>
      <c r="B28" s="77"/>
      <c r="C28" s="77"/>
      <c r="D28" s="77"/>
      <c r="E28" s="77"/>
      <c r="F28" s="74"/>
      <c r="G28" s="74"/>
      <c r="H28" s="74"/>
      <c r="I28" s="74"/>
      <c r="J28" s="74"/>
      <c r="K28" s="74"/>
      <c r="L28" s="77"/>
    </row>
    <row r="29" spans="1:12" s="27" customFormat="1" x14ac:dyDescent="0.5">
      <c r="A29" s="82">
        <v>1</v>
      </c>
      <c r="B29" s="27" t="s">
        <v>150</v>
      </c>
    </row>
    <row r="30" spans="1:12" s="27" customFormat="1" x14ac:dyDescent="0.5">
      <c r="A30" s="82">
        <v>2</v>
      </c>
      <c r="B30" s="27" t="s">
        <v>151</v>
      </c>
    </row>
    <row r="31" spans="1:12" x14ac:dyDescent="0.5">
      <c r="A31" s="82">
        <v>3</v>
      </c>
      <c r="B31" s="27" t="s">
        <v>152</v>
      </c>
    </row>
    <row r="32" spans="1:12" ht="14.25" x14ac:dyDescent="0.45">
      <c r="A32" s="81">
        <v>4</v>
      </c>
      <c r="B32" t="s">
        <v>153</v>
      </c>
    </row>
    <row r="33" spans="1:1" ht="14.25" x14ac:dyDescent="0.45">
      <c r="A33" s="81"/>
    </row>
    <row r="34" spans="1:1" ht="14.25" x14ac:dyDescent="0.45">
      <c r="A34" s="81"/>
    </row>
    <row r="35" spans="1:1" ht="14.25" x14ac:dyDescent="0.45">
      <c r="A35" s="81"/>
    </row>
    <row r="36" spans="1:1" ht="14.25" x14ac:dyDescent="0.45">
      <c r="A36" s="81"/>
    </row>
    <row r="37" spans="1:1" ht="14.25" x14ac:dyDescent="0.45">
      <c r="A37" s="81"/>
    </row>
    <row r="38" spans="1:1" ht="14.25" x14ac:dyDescent="0.45">
      <c r="A38" s="81"/>
    </row>
    <row r="39" spans="1:1" ht="14.25" x14ac:dyDescent="0.45">
      <c r="A39" s="81"/>
    </row>
    <row r="40" spans="1:1" ht="14.25" x14ac:dyDescent="0.45">
      <c r="A40" s="81"/>
    </row>
  </sheetData>
  <mergeCells count="1">
    <mergeCell ref="A1:L1"/>
  </mergeCells>
  <printOptions horizontalCentered="1"/>
  <pageMargins left="0.23622047244094491" right="0.23622047244094491" top="1.1417322834645669" bottom="0.74803149606299213" header="0.70866141732283472" footer="0.31496062992125984"/>
  <pageSetup paperSize="9" scale="90" orientation="portrait" blackAndWhite="1" horizontalDpi="4294967293" verticalDpi="4294967293" r:id="rId1"/>
  <headerFooter scaleWithDoc="0">
    <oddHeader>&amp;C&amp;20Basiscursus gecombineerd met gevorderd&amp;R&amp;G</oddHeader>
    <firstHeader>&amp;L&amp;P&amp;C&amp;24Basiscursus Excel 2010</firstHeader>
    <firstFooter>&amp;L® computraining&amp;R&amp;D</firstFooter>
  </headerFooter>
  <rowBreaks count="1" manualBreakCount="1">
    <brk id="35" max="11" man="1"/>
  </rowBreaks>
  <colBreaks count="1" manualBreakCount="1">
    <brk id="12"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7"/>
  <sheetViews>
    <sheetView showGridLines="0" showZeros="0" topLeftCell="A10" zoomScaleNormal="100" zoomScaleSheetLayoutView="100" workbookViewId="0">
      <selection activeCell="M28" sqref="M28"/>
    </sheetView>
  </sheetViews>
  <sheetFormatPr defaultColWidth="8.73046875" defaultRowHeight="14.25" x14ac:dyDescent="0.45"/>
  <cols>
    <col min="1" max="1" width="4.3984375" style="93" customWidth="1"/>
    <col min="2" max="10" width="5.1328125" customWidth="1"/>
    <col min="11" max="11" width="4.265625" bestFit="1" customWidth="1"/>
    <col min="12" max="13" width="5.3984375" customWidth="1"/>
    <col min="15" max="16" width="8.1328125" customWidth="1"/>
    <col min="17" max="17" width="13.265625" style="6" customWidth="1"/>
    <col min="18" max="18" width="3" customWidth="1"/>
    <col min="19" max="19" width="9" customWidth="1"/>
    <col min="20" max="25" width="6.265625" customWidth="1"/>
    <col min="26" max="28" width="9" customWidth="1"/>
  </cols>
  <sheetData>
    <row r="1" spans="1:26" ht="30" customHeight="1" thickBot="1" x14ac:dyDescent="0.5">
      <c r="A1" s="777" t="s">
        <v>154</v>
      </c>
      <c r="B1" s="777"/>
      <c r="C1" s="777"/>
      <c r="D1" s="777"/>
      <c r="E1" s="777"/>
      <c r="F1" s="777"/>
      <c r="G1" s="777"/>
      <c r="H1" s="777"/>
      <c r="I1" s="777"/>
      <c r="J1" s="777"/>
      <c r="K1" s="777"/>
      <c r="L1" s="777"/>
      <c r="M1" s="777"/>
      <c r="N1" s="777"/>
      <c r="O1" s="777"/>
      <c r="P1" s="777"/>
      <c r="Q1" s="777"/>
      <c r="R1" s="777"/>
    </row>
    <row r="2" spans="1:26" s="86" customFormat="1" ht="18.399999999999999" thickTop="1" x14ac:dyDescent="0.55000000000000004">
      <c r="A2" s="84" t="s">
        <v>155</v>
      </c>
      <c r="B2" s="85"/>
      <c r="C2" s="84"/>
      <c r="D2" s="84"/>
      <c r="E2" s="84"/>
      <c r="F2" s="84"/>
      <c r="G2" s="84"/>
      <c r="H2" s="84"/>
      <c r="I2" s="84"/>
      <c r="J2" s="84"/>
      <c r="K2" s="84"/>
      <c r="L2" s="84"/>
      <c r="M2" s="84"/>
      <c r="N2" s="84"/>
      <c r="O2" s="84"/>
      <c r="P2" s="84"/>
      <c r="Q2" s="84"/>
      <c r="R2" s="84"/>
      <c r="T2" s="11" t="s">
        <v>156</v>
      </c>
      <c r="U2" s="11" t="s">
        <v>157</v>
      </c>
      <c r="V2" s="11" t="s">
        <v>158</v>
      </c>
      <c r="W2" s="11" t="s">
        <v>159</v>
      </c>
      <c r="X2" s="11" t="s">
        <v>160</v>
      </c>
      <c r="Y2" s="11" t="s">
        <v>161</v>
      </c>
      <c r="Z2" s="11"/>
    </row>
    <row r="3" spans="1:26" s="27" customFormat="1" ht="15.75" x14ac:dyDescent="0.5">
      <c r="A3" s="87">
        <v>1</v>
      </c>
      <c r="B3" s="88" t="s">
        <v>162</v>
      </c>
      <c r="Q3" s="89"/>
      <c r="S3" s="6" t="s">
        <v>163</v>
      </c>
    </row>
    <row r="4" spans="1:26" s="27" customFormat="1" ht="15.75" x14ac:dyDescent="0.5">
      <c r="A4" s="87">
        <v>2</v>
      </c>
      <c r="B4" s="88" t="s">
        <v>164</v>
      </c>
      <c r="Q4" s="89"/>
      <c r="R4" s="89"/>
      <c r="S4" s="6" t="s">
        <v>165</v>
      </c>
    </row>
    <row r="5" spans="1:26" s="27" customFormat="1" ht="15.75" x14ac:dyDescent="0.5">
      <c r="A5" s="87">
        <v>3</v>
      </c>
      <c r="B5" s="88" t="s">
        <v>166</v>
      </c>
      <c r="Q5" s="89"/>
      <c r="S5" s="6" t="s">
        <v>167</v>
      </c>
    </row>
    <row r="6" spans="1:26" s="27" customFormat="1" ht="15.75" x14ac:dyDescent="0.5">
      <c r="A6" s="87">
        <v>4</v>
      </c>
      <c r="B6" s="88" t="s">
        <v>168</v>
      </c>
      <c r="Q6" s="89"/>
      <c r="S6" s="6" t="s">
        <v>169</v>
      </c>
    </row>
    <row r="7" spans="1:26" s="27" customFormat="1" ht="15.75" x14ac:dyDescent="0.5">
      <c r="A7" s="87">
        <v>5</v>
      </c>
      <c r="B7" s="23" t="s">
        <v>170</v>
      </c>
      <c r="C7" s="23"/>
      <c r="D7" s="23"/>
      <c r="E7" s="23"/>
      <c r="F7" s="23"/>
      <c r="Q7" s="89"/>
      <c r="S7" s="6" t="s">
        <v>171</v>
      </c>
    </row>
    <row r="8" spans="1:26" s="27" customFormat="1" ht="15.75" x14ac:dyDescent="0.5">
      <c r="A8" s="87">
        <v>6</v>
      </c>
      <c r="B8" s="23" t="s">
        <v>172</v>
      </c>
      <c r="C8" s="23"/>
      <c r="D8" s="23"/>
      <c r="E8" s="23"/>
      <c r="F8" s="23"/>
      <c r="Q8" s="89"/>
    </row>
    <row r="9" spans="1:26" s="27" customFormat="1" ht="15.75" x14ac:dyDescent="0.5">
      <c r="A9" s="87"/>
      <c r="B9" s="23"/>
      <c r="C9" s="23"/>
      <c r="D9" s="23"/>
      <c r="E9" s="23"/>
      <c r="F9" s="23"/>
      <c r="Q9" s="89"/>
    </row>
    <row r="10" spans="1:26" s="78" customFormat="1" ht="19.5" customHeight="1" x14ac:dyDescent="0.55000000000000004">
      <c r="A10" s="84" t="s">
        <v>173</v>
      </c>
      <c r="B10" s="85"/>
      <c r="C10" s="85"/>
      <c r="D10" s="85"/>
      <c r="E10" s="85"/>
      <c r="F10" s="85"/>
      <c r="G10" s="85"/>
      <c r="H10" s="85"/>
      <c r="I10" s="85"/>
      <c r="J10" s="85"/>
      <c r="K10" s="85"/>
      <c r="L10" s="85"/>
      <c r="M10" s="85"/>
      <c r="N10" s="85"/>
      <c r="O10" s="85"/>
      <c r="P10" s="85"/>
      <c r="Q10" s="85"/>
      <c r="R10" s="85"/>
    </row>
    <row r="11" spans="1:26" s="27" customFormat="1" ht="15.75" x14ac:dyDescent="0.5">
      <c r="A11" s="87">
        <v>1</v>
      </c>
      <c r="B11" s="23" t="s">
        <v>174</v>
      </c>
      <c r="C11" s="23"/>
      <c r="D11" s="23"/>
      <c r="E11" s="23"/>
      <c r="F11" s="23"/>
      <c r="Q11" s="89"/>
      <c r="S11" s="6"/>
    </row>
    <row r="12" spans="1:26" s="27" customFormat="1" ht="15.75" x14ac:dyDescent="0.5">
      <c r="A12" s="87">
        <v>2</v>
      </c>
      <c r="B12" s="23" t="s">
        <v>175</v>
      </c>
      <c r="C12" s="23"/>
      <c r="D12" s="23"/>
      <c r="E12" s="23"/>
      <c r="F12" s="23"/>
      <c r="Q12" s="89"/>
      <c r="S12" s="6"/>
    </row>
    <row r="13" spans="1:26" s="27" customFormat="1" ht="16.149999999999999" customHeight="1" x14ac:dyDescent="0.5">
      <c r="A13" s="87">
        <v>3</v>
      </c>
      <c r="B13" s="23" t="s">
        <v>176</v>
      </c>
      <c r="C13" s="23"/>
      <c r="D13" s="23"/>
      <c r="E13" s="23"/>
      <c r="F13" s="23"/>
      <c r="Q13" s="89"/>
    </row>
    <row r="14" spans="1:26" s="27" customFormat="1" ht="16.149999999999999" customHeight="1" x14ac:dyDescent="0.5">
      <c r="A14" s="23"/>
      <c r="B14" s="90" t="s">
        <v>177</v>
      </c>
      <c r="C14" s="90" t="s">
        <v>178</v>
      </c>
      <c r="D14" s="90" t="s">
        <v>179</v>
      </c>
      <c r="E14" s="90" t="s">
        <v>180</v>
      </c>
      <c r="F14" s="90" t="s">
        <v>181</v>
      </c>
      <c r="G14" s="90" t="s">
        <v>182</v>
      </c>
      <c r="H14" s="90" t="s">
        <v>183</v>
      </c>
      <c r="I14" s="90" t="s">
        <v>184</v>
      </c>
      <c r="J14" s="90" t="s">
        <v>185</v>
      </c>
      <c r="K14" s="90" t="s">
        <v>186</v>
      </c>
      <c r="L14" s="90" t="s">
        <v>187</v>
      </c>
      <c r="M14" s="90" t="s">
        <v>188</v>
      </c>
      <c r="N14" s="588"/>
      <c r="O14" s="588"/>
      <c r="Q14" s="89"/>
    </row>
    <row r="15" spans="1:26" s="78" customFormat="1" ht="16.149999999999999" customHeight="1" x14ac:dyDescent="0.55000000000000004">
      <c r="A15" s="23"/>
      <c r="N15"/>
      <c r="O15"/>
      <c r="Q15" s="91"/>
    </row>
    <row r="16" spans="1:26" s="78" customFormat="1" ht="15" customHeight="1" x14ac:dyDescent="0.55000000000000004">
      <c r="A16" s="23"/>
      <c r="B16" s="90" t="s">
        <v>156</v>
      </c>
      <c r="C16" s="90" t="s">
        <v>157</v>
      </c>
      <c r="D16" s="90" t="s">
        <v>158</v>
      </c>
      <c r="E16" s="90" t="s">
        <v>159</v>
      </c>
      <c r="F16" s="90" t="s">
        <v>160</v>
      </c>
      <c r="G16" s="90" t="s">
        <v>161</v>
      </c>
      <c r="H16" s="90" t="s">
        <v>189</v>
      </c>
      <c r="I16"/>
      <c r="J16"/>
      <c r="K16"/>
      <c r="L16"/>
      <c r="M16"/>
      <c r="N16"/>
      <c r="O16"/>
      <c r="Q16" s="91"/>
    </row>
    <row r="17" spans="1:18" s="78" customFormat="1" ht="15" customHeight="1" x14ac:dyDescent="0.55000000000000004">
      <c r="A17" s="23"/>
      <c r="B17" s="23"/>
      <c r="C17" s="23"/>
      <c r="D17" s="23"/>
      <c r="E17" s="23"/>
      <c r="F17" s="23"/>
      <c r="G17" s="23"/>
      <c r="H17" s="23"/>
      <c r="I17"/>
      <c r="J17"/>
      <c r="K17"/>
      <c r="L17"/>
      <c r="M17"/>
      <c r="N17"/>
      <c r="O17"/>
      <c r="Q17" s="91"/>
    </row>
    <row r="18" spans="1:18" s="78" customFormat="1" ht="15" customHeight="1" x14ac:dyDescent="0.55000000000000004">
      <c r="A18" s="23"/>
      <c r="B18" s="90">
        <v>10</v>
      </c>
      <c r="C18" s="90">
        <v>20</v>
      </c>
      <c r="D18" s="90">
        <v>30</v>
      </c>
      <c r="E18" s="90">
        <v>40</v>
      </c>
      <c r="F18" s="90">
        <v>50</v>
      </c>
      <c r="G18" s="90">
        <v>60</v>
      </c>
      <c r="H18" s="90">
        <v>70</v>
      </c>
      <c r="I18" s="90">
        <v>80</v>
      </c>
      <c r="J18" s="90">
        <v>90</v>
      </c>
      <c r="K18" s="90">
        <v>100</v>
      </c>
      <c r="L18"/>
      <c r="M18"/>
      <c r="N18"/>
      <c r="O18"/>
      <c r="Q18" s="91"/>
    </row>
    <row r="19" spans="1:18" ht="16.149999999999999" customHeight="1" x14ac:dyDescent="0.5">
      <c r="A19" s="23"/>
      <c r="C19" s="23"/>
      <c r="D19" s="23"/>
      <c r="E19" s="23"/>
      <c r="F19" s="23"/>
    </row>
    <row r="20" spans="1:18" ht="16.149999999999999" customHeight="1" x14ac:dyDescent="0.5">
      <c r="A20" s="23"/>
      <c r="C20" s="23"/>
      <c r="D20" s="23"/>
      <c r="E20" s="23"/>
      <c r="F20" s="23"/>
    </row>
    <row r="21" spans="1:18" s="78" customFormat="1" ht="16.149999999999999" customHeight="1" x14ac:dyDescent="0.55000000000000004">
      <c r="A21" s="84" t="s">
        <v>190</v>
      </c>
      <c r="B21" s="77"/>
      <c r="C21" s="77"/>
      <c r="D21" s="77"/>
      <c r="E21" s="77"/>
      <c r="F21" s="74"/>
      <c r="G21" s="74"/>
      <c r="H21" s="74"/>
      <c r="I21" s="74"/>
      <c r="J21" s="74"/>
      <c r="K21" s="74"/>
      <c r="L21" s="74"/>
      <c r="M21" s="74"/>
      <c r="N21" s="74"/>
      <c r="O21" s="74"/>
      <c r="P21" s="74"/>
      <c r="Q21" s="77"/>
      <c r="R21" s="77"/>
    </row>
    <row r="22" spans="1:18" ht="16.149999999999999" customHeight="1" x14ac:dyDescent="0.5">
      <c r="A22" s="92">
        <v>1</v>
      </c>
      <c r="B22" s="23" t="s">
        <v>191</v>
      </c>
      <c r="C22" s="23"/>
      <c r="D22" s="23"/>
      <c r="E22" s="23"/>
      <c r="F22" s="23"/>
      <c r="L22" s="76"/>
    </row>
    <row r="23" spans="1:18" ht="15.75" x14ac:dyDescent="0.5">
      <c r="A23" s="92">
        <v>2</v>
      </c>
      <c r="B23" s="23" t="s">
        <v>192</v>
      </c>
      <c r="C23" s="23"/>
      <c r="D23" s="23"/>
      <c r="E23" s="23"/>
      <c r="F23" s="23"/>
    </row>
    <row r="24" spans="1:18" ht="15.75" x14ac:dyDescent="0.5">
      <c r="A24" s="92">
        <v>3</v>
      </c>
      <c r="B24" s="23" t="s">
        <v>193</v>
      </c>
      <c r="C24" s="23"/>
      <c r="D24" s="23"/>
      <c r="E24" s="23"/>
      <c r="F24" s="23"/>
    </row>
    <row r="25" spans="1:18" ht="15.75" x14ac:dyDescent="0.5">
      <c r="A25" s="92">
        <v>4</v>
      </c>
      <c r="B25" s="23" t="s">
        <v>194</v>
      </c>
    </row>
    <row r="26" spans="1:18" ht="16.149999999999999" thickBot="1" x14ac:dyDescent="0.55000000000000004">
      <c r="A26"/>
      <c r="B26" s="780" t="s">
        <v>58</v>
      </c>
      <c r="C26" s="780"/>
      <c r="D26" s="780"/>
      <c r="E26" s="780"/>
      <c r="F26" s="780"/>
      <c r="G26" s="780"/>
      <c r="H26" s="780"/>
      <c r="I26" s="780"/>
      <c r="J26" s="780"/>
      <c r="K26" s="780"/>
      <c r="P26" t="s">
        <v>195</v>
      </c>
    </row>
    <row r="27" spans="1:18" ht="25.5" customHeight="1" thickBot="1" x14ac:dyDescent="0.5">
      <c r="A27"/>
      <c r="B27" s="781" t="s">
        <v>196</v>
      </c>
      <c r="C27" s="782"/>
      <c r="D27" s="782"/>
      <c r="E27" s="782"/>
      <c r="F27" s="782"/>
      <c r="G27" s="782"/>
      <c r="H27" s="782"/>
      <c r="I27" s="782"/>
      <c r="J27" s="782"/>
      <c r="K27" s="783"/>
      <c r="M27" t="s">
        <v>197</v>
      </c>
    </row>
    <row r="28" spans="1:18" x14ac:dyDescent="0.45">
      <c r="A28" s="92"/>
      <c r="B28" s="579">
        <v>1</v>
      </c>
      <c r="C28" s="579">
        <v>2</v>
      </c>
      <c r="D28" s="579">
        <v>3</v>
      </c>
      <c r="E28" s="579">
        <v>4</v>
      </c>
      <c r="F28" s="579">
        <v>5</v>
      </c>
      <c r="G28" s="579">
        <v>6</v>
      </c>
      <c r="H28" s="579">
        <v>7</v>
      </c>
      <c r="I28" s="579">
        <v>8</v>
      </c>
      <c r="J28" s="579">
        <v>9</v>
      </c>
      <c r="K28" s="579">
        <v>10</v>
      </c>
      <c r="L28" s="76"/>
      <c r="M28" s="76">
        <v>1</v>
      </c>
      <c r="N28" s="76">
        <v>2</v>
      </c>
      <c r="O28" s="76"/>
    </row>
    <row r="29" spans="1:18" x14ac:dyDescent="0.45">
      <c r="A29" s="92"/>
      <c r="B29" s="580">
        <v>2</v>
      </c>
      <c r="C29" s="580">
        <v>4</v>
      </c>
      <c r="D29" s="580">
        <v>6</v>
      </c>
      <c r="E29" s="580">
        <v>8</v>
      </c>
      <c r="F29" s="580">
        <v>10</v>
      </c>
      <c r="G29" s="580">
        <v>12</v>
      </c>
      <c r="H29" s="580">
        <v>14</v>
      </c>
      <c r="I29" s="580">
        <v>16</v>
      </c>
      <c r="J29" s="580">
        <v>18</v>
      </c>
      <c r="K29" s="580">
        <v>20</v>
      </c>
      <c r="L29" s="76"/>
      <c r="M29" s="76">
        <v>2</v>
      </c>
      <c r="N29" s="76">
        <v>4</v>
      </c>
      <c r="O29" s="76"/>
    </row>
    <row r="30" spans="1:18" x14ac:dyDescent="0.45">
      <c r="A30" s="92"/>
      <c r="B30" s="580">
        <v>3</v>
      </c>
      <c r="C30" s="580">
        <v>6</v>
      </c>
      <c r="D30" s="580">
        <v>9</v>
      </c>
      <c r="E30" s="580">
        <v>12</v>
      </c>
      <c r="F30" s="580">
        <v>15</v>
      </c>
      <c r="G30" s="580">
        <v>18</v>
      </c>
      <c r="H30" s="580">
        <v>21</v>
      </c>
      <c r="I30" s="580">
        <v>24</v>
      </c>
      <c r="J30" s="580">
        <v>27</v>
      </c>
      <c r="K30" s="580">
        <v>30</v>
      </c>
      <c r="L30" s="76"/>
      <c r="M30" s="76"/>
      <c r="N30" s="76"/>
      <c r="O30" s="76"/>
    </row>
    <row r="31" spans="1:18" x14ac:dyDescent="0.45">
      <c r="B31" s="580">
        <v>4</v>
      </c>
      <c r="C31" s="580">
        <v>8</v>
      </c>
      <c r="D31" s="580">
        <v>12</v>
      </c>
      <c r="E31" s="580">
        <v>16</v>
      </c>
      <c r="F31" s="580">
        <v>20</v>
      </c>
      <c r="G31" s="580">
        <v>24</v>
      </c>
      <c r="H31" s="580">
        <v>28</v>
      </c>
      <c r="I31" s="580">
        <v>32</v>
      </c>
      <c r="J31" s="580">
        <v>36</v>
      </c>
      <c r="K31" s="580">
        <v>40</v>
      </c>
    </row>
    <row r="32" spans="1:18" x14ac:dyDescent="0.45">
      <c r="A32" s="94"/>
      <c r="B32" s="580">
        <v>5</v>
      </c>
      <c r="C32" s="580">
        <v>10</v>
      </c>
      <c r="D32" s="580">
        <v>15</v>
      </c>
      <c r="E32" s="580">
        <v>20</v>
      </c>
      <c r="F32" s="580">
        <v>25</v>
      </c>
      <c r="G32" s="580">
        <v>30</v>
      </c>
      <c r="H32" s="580">
        <v>35</v>
      </c>
      <c r="I32" s="580">
        <v>40</v>
      </c>
      <c r="J32" s="580">
        <v>45</v>
      </c>
      <c r="K32" s="580">
        <v>50</v>
      </c>
    </row>
    <row r="33" spans="1:11" x14ac:dyDescent="0.45">
      <c r="A33" s="94"/>
      <c r="B33" s="580">
        <v>6</v>
      </c>
      <c r="C33" s="580">
        <v>12</v>
      </c>
      <c r="D33" s="580">
        <v>18</v>
      </c>
      <c r="E33" s="580">
        <v>24</v>
      </c>
      <c r="F33" s="580">
        <v>30</v>
      </c>
      <c r="G33" s="580">
        <v>36</v>
      </c>
      <c r="H33" s="580">
        <v>42</v>
      </c>
      <c r="I33" s="580">
        <v>48</v>
      </c>
      <c r="J33" s="580">
        <v>54</v>
      </c>
      <c r="K33" s="580">
        <v>60</v>
      </c>
    </row>
    <row r="34" spans="1:11" x14ac:dyDescent="0.45">
      <c r="A34" s="94"/>
      <c r="B34" s="580">
        <v>7</v>
      </c>
      <c r="C34" s="580">
        <v>14</v>
      </c>
      <c r="D34" s="580">
        <v>21</v>
      </c>
      <c r="E34" s="580">
        <v>28</v>
      </c>
      <c r="F34" s="580">
        <v>35</v>
      </c>
      <c r="G34" s="580">
        <v>42</v>
      </c>
      <c r="H34" s="580">
        <v>49</v>
      </c>
      <c r="I34" s="580">
        <v>56</v>
      </c>
      <c r="J34" s="580">
        <v>63</v>
      </c>
      <c r="K34" s="580">
        <v>70</v>
      </c>
    </row>
    <row r="35" spans="1:11" x14ac:dyDescent="0.45">
      <c r="A35" s="94"/>
      <c r="B35" s="580">
        <v>8</v>
      </c>
      <c r="C35" s="580">
        <v>16</v>
      </c>
      <c r="D35" s="580">
        <v>24</v>
      </c>
      <c r="E35" s="580">
        <v>32</v>
      </c>
      <c r="F35" s="580">
        <v>40</v>
      </c>
      <c r="G35" s="580">
        <v>48</v>
      </c>
      <c r="H35" s="580">
        <v>56</v>
      </c>
      <c r="I35" s="580">
        <v>64</v>
      </c>
      <c r="J35" s="580">
        <v>72</v>
      </c>
      <c r="K35" s="580">
        <v>80</v>
      </c>
    </row>
    <row r="36" spans="1:11" x14ac:dyDescent="0.45">
      <c r="A36" s="94"/>
      <c r="B36" s="580">
        <v>9</v>
      </c>
      <c r="C36" s="580">
        <v>18</v>
      </c>
      <c r="D36" s="580">
        <v>27</v>
      </c>
      <c r="E36" s="580">
        <v>36</v>
      </c>
      <c r="F36" s="580">
        <v>45</v>
      </c>
      <c r="G36" s="580">
        <v>54</v>
      </c>
      <c r="H36" s="580">
        <v>63</v>
      </c>
      <c r="I36" s="580">
        <v>72</v>
      </c>
      <c r="J36" s="580">
        <v>81</v>
      </c>
      <c r="K36" s="580">
        <v>90</v>
      </c>
    </row>
    <row r="37" spans="1:11" x14ac:dyDescent="0.45">
      <c r="B37" s="580">
        <v>10</v>
      </c>
      <c r="C37" s="580">
        <v>20</v>
      </c>
      <c r="D37" s="580">
        <v>30</v>
      </c>
      <c r="E37" s="580">
        <v>40</v>
      </c>
      <c r="F37" s="580">
        <v>50</v>
      </c>
      <c r="G37" s="580">
        <v>60</v>
      </c>
      <c r="H37" s="580">
        <v>70</v>
      </c>
      <c r="I37" s="580">
        <v>80</v>
      </c>
      <c r="J37" s="580">
        <v>90</v>
      </c>
      <c r="K37" s="580">
        <v>100</v>
      </c>
    </row>
    <row r="38" spans="1:11" x14ac:dyDescent="0.45">
      <c r="B38" s="76"/>
      <c r="C38" s="76"/>
      <c r="D38" s="76"/>
      <c r="E38" s="76"/>
      <c r="F38" s="76"/>
      <c r="G38" s="76"/>
      <c r="H38" s="76"/>
      <c r="I38" s="76"/>
      <c r="J38" s="76"/>
    </row>
    <row r="39" spans="1:11" x14ac:dyDescent="0.45">
      <c r="B39" s="76"/>
      <c r="C39" s="76"/>
      <c r="D39" s="76"/>
      <c r="E39" s="76"/>
      <c r="F39" s="76"/>
      <c r="G39" s="76"/>
      <c r="H39" s="76"/>
      <c r="I39" s="76"/>
      <c r="J39" s="76"/>
    </row>
    <row r="40" spans="1:11" x14ac:dyDescent="0.45">
      <c r="B40" s="76"/>
      <c r="C40" s="76"/>
      <c r="D40" s="76"/>
      <c r="E40" s="76"/>
      <c r="F40" s="76"/>
      <c r="G40" s="76"/>
      <c r="H40" s="76"/>
      <c r="I40" s="76"/>
      <c r="J40" s="76"/>
    </row>
    <row r="41" spans="1:11" x14ac:dyDescent="0.45">
      <c r="B41" s="76"/>
      <c r="C41" s="76"/>
      <c r="D41" s="76"/>
      <c r="E41" s="76"/>
      <c r="F41" s="76"/>
      <c r="G41" s="76"/>
      <c r="H41" s="76"/>
      <c r="I41" s="76"/>
      <c r="J41" s="76"/>
    </row>
    <row r="42" spans="1:11" x14ac:dyDescent="0.45">
      <c r="B42" s="76"/>
      <c r="C42" s="76"/>
      <c r="D42" s="76"/>
      <c r="E42" s="76"/>
      <c r="F42" s="76"/>
      <c r="G42" s="76"/>
      <c r="H42" s="76"/>
      <c r="I42" s="76"/>
      <c r="J42" s="76"/>
    </row>
    <row r="43" spans="1:11" x14ac:dyDescent="0.45">
      <c r="B43" s="76"/>
      <c r="C43" s="76"/>
      <c r="D43" s="76"/>
      <c r="E43" s="76"/>
      <c r="F43" s="76"/>
      <c r="G43" s="76"/>
      <c r="H43" s="76"/>
      <c r="I43" s="76"/>
      <c r="J43" s="76"/>
    </row>
    <row r="44" spans="1:11" x14ac:dyDescent="0.45">
      <c r="B44" s="76"/>
      <c r="C44" s="76"/>
      <c r="D44" s="76"/>
      <c r="E44" s="76"/>
      <c r="F44" s="76"/>
      <c r="G44" s="76"/>
      <c r="H44" s="76"/>
      <c r="I44" s="76"/>
      <c r="J44" s="76"/>
    </row>
    <row r="45" spans="1:11" x14ac:dyDescent="0.45">
      <c r="B45" s="76"/>
      <c r="C45" s="76"/>
      <c r="D45" s="76"/>
      <c r="E45" s="76"/>
      <c r="F45" s="76"/>
      <c r="G45" s="76"/>
      <c r="H45" s="76"/>
      <c r="I45" s="76"/>
      <c r="J45" s="76"/>
    </row>
    <row r="46" spans="1:11" x14ac:dyDescent="0.45">
      <c r="B46" s="76"/>
      <c r="C46" s="76"/>
      <c r="D46" s="76"/>
      <c r="E46" s="76"/>
      <c r="F46" s="76"/>
      <c r="G46" s="76"/>
      <c r="H46" s="76"/>
      <c r="I46" s="76"/>
      <c r="J46" s="76"/>
    </row>
    <row r="47" spans="1:11" x14ac:dyDescent="0.45">
      <c r="B47" s="76"/>
      <c r="C47" s="76"/>
      <c r="D47" s="76"/>
      <c r="E47" s="76"/>
      <c r="F47" s="76"/>
      <c r="G47" s="76"/>
      <c r="H47" s="76"/>
      <c r="I47" s="76"/>
      <c r="J47" s="76"/>
    </row>
  </sheetData>
  <mergeCells count="3">
    <mergeCell ref="A1:R1"/>
    <mergeCell ref="B26:K26"/>
    <mergeCell ref="B27:K27"/>
  </mergeCells>
  <printOptions horizontalCentered="1"/>
  <pageMargins left="0.19685039370078741" right="0.19685039370078741" top="0.98425196850393704" bottom="0.39370078740157483" header="0.51181102362204722" footer="0.51181102362204722"/>
  <pageSetup paperSize="9" scale="87" orientation="portrait" blackAndWhite="1" r:id="rId1"/>
  <headerFooter scaleWithDoc="0">
    <oddHeader>&amp;C&amp;20Basiscursus gecombineerd met gevorderd&amp;R&amp;G</oddHeader>
    <oddFooter>&amp;L® computraining&amp;R&amp;D</oddFooter>
    <firstHeader>&amp;L&amp;P&amp;C&amp;24Basiscursus Excel 2010</firstHeader>
    <firstFooter>&amp;L® computraining&amp;R&amp;D</first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84"/>
  <sheetViews>
    <sheetView showGridLines="0" showWhiteSpace="0" zoomScaleNormal="100" zoomScaleSheetLayoutView="100" workbookViewId="0">
      <selection activeCell="G12" sqref="G12"/>
    </sheetView>
  </sheetViews>
  <sheetFormatPr defaultColWidth="9.1328125" defaultRowHeight="14.25" x14ac:dyDescent="0.45"/>
  <cols>
    <col min="1" max="1" width="3" style="93" customWidth="1"/>
    <col min="2" max="2" width="15.265625" customWidth="1"/>
    <col min="3" max="3" width="5.73046875" style="93" customWidth="1"/>
    <col min="4" max="4" width="12.73046875" customWidth="1"/>
    <col min="5" max="5" width="11" customWidth="1"/>
    <col min="6" max="6" width="13.1328125" customWidth="1"/>
    <col min="7" max="7" width="14.3984375" customWidth="1"/>
    <col min="8" max="8" width="10.1328125" customWidth="1"/>
    <col min="9" max="9" width="9" style="93" customWidth="1"/>
    <col min="10" max="10" width="14.3984375" customWidth="1"/>
    <col min="11" max="11" width="13.73046875" customWidth="1"/>
  </cols>
  <sheetData>
    <row r="1" spans="1:11" s="17" customFormat="1" ht="30.75" customHeight="1" thickBot="1" x14ac:dyDescent="0.5">
      <c r="A1" s="777" t="s">
        <v>198</v>
      </c>
      <c r="B1" s="777"/>
      <c r="C1" s="777"/>
      <c r="D1" s="777"/>
      <c r="E1" s="777"/>
      <c r="F1" s="777"/>
      <c r="G1" s="777"/>
      <c r="H1" s="777"/>
      <c r="I1" s="777"/>
      <c r="J1" s="777"/>
      <c r="K1" s="777"/>
    </row>
    <row r="2" spans="1:11" s="20" customFormat="1" ht="18.399999999999999" thickTop="1" x14ac:dyDescent="0.55000000000000004">
      <c r="A2" s="9" t="s">
        <v>199</v>
      </c>
      <c r="B2" s="95"/>
      <c r="C2" s="96"/>
      <c r="D2" s="95"/>
      <c r="E2" s="95"/>
      <c r="F2" s="95"/>
      <c r="G2" s="95"/>
      <c r="H2" s="95"/>
      <c r="I2" s="97"/>
      <c r="J2" s="77"/>
      <c r="K2" s="77"/>
    </row>
    <row r="3" spans="1:11" s="27" customFormat="1" ht="15.75" x14ac:dyDescent="0.5">
      <c r="B3" s="311" t="s">
        <v>200</v>
      </c>
      <c r="C3" s="98"/>
      <c r="D3" s="23"/>
      <c r="E3" s="23"/>
      <c r="F3" s="23"/>
      <c r="G3" s="99"/>
      <c r="H3" s="99"/>
      <c r="I3" s="98"/>
      <c r="J3" s="99"/>
      <c r="K3" s="100"/>
    </row>
    <row r="4" spans="1:11" s="27" customFormat="1" ht="15.75" x14ac:dyDescent="0.5">
      <c r="A4" s="27">
        <v>1</v>
      </c>
      <c r="B4" s="23" t="s">
        <v>201</v>
      </c>
      <c r="C4" s="98"/>
      <c r="D4" s="23"/>
      <c r="E4" s="23"/>
      <c r="F4" s="23"/>
      <c r="G4" s="99"/>
      <c r="H4" s="99"/>
      <c r="I4" s="98"/>
      <c r="J4" s="99"/>
      <c r="K4" s="100"/>
    </row>
    <row r="5" spans="1:11" s="27" customFormat="1" ht="15.75" x14ac:dyDescent="0.5">
      <c r="A5" s="23">
        <v>2</v>
      </c>
      <c r="B5" s="23" t="s">
        <v>202</v>
      </c>
      <c r="C5" s="98"/>
      <c r="D5" s="23"/>
      <c r="E5" s="23"/>
      <c r="F5" s="23"/>
      <c r="G5" s="99"/>
      <c r="H5" s="99"/>
      <c r="I5" s="98"/>
      <c r="J5" s="99"/>
      <c r="K5" s="100"/>
    </row>
    <row r="6" spans="1:11" s="27" customFormat="1" ht="15.75" x14ac:dyDescent="0.5">
      <c r="A6" s="27">
        <v>3</v>
      </c>
      <c r="B6" s="23" t="s">
        <v>203</v>
      </c>
      <c r="C6" s="98"/>
      <c r="D6" s="23"/>
      <c r="E6" s="23"/>
      <c r="F6" s="23"/>
      <c r="G6" s="99"/>
      <c r="H6" s="99"/>
      <c r="I6" s="98"/>
      <c r="J6" s="99"/>
      <c r="K6" s="100"/>
    </row>
    <row r="7" spans="1:11" s="27" customFormat="1" ht="15.75" x14ac:dyDescent="0.5">
      <c r="A7" s="23">
        <v>4</v>
      </c>
      <c r="B7" s="23" t="s">
        <v>204</v>
      </c>
      <c r="C7" s="98"/>
      <c r="D7" s="23"/>
      <c r="E7" s="23"/>
      <c r="F7" s="23"/>
      <c r="G7" s="99"/>
      <c r="H7" s="99"/>
      <c r="I7" s="98"/>
      <c r="J7" s="99"/>
      <c r="K7" s="100"/>
    </row>
    <row r="8" spans="1:11" s="27" customFormat="1" ht="15.75" x14ac:dyDescent="0.5">
      <c r="A8" s="27">
        <v>5</v>
      </c>
      <c r="B8" s="23" t="s">
        <v>205</v>
      </c>
      <c r="C8" s="98"/>
      <c r="D8" s="23"/>
      <c r="E8" s="23"/>
      <c r="F8" s="23"/>
      <c r="G8" s="99"/>
      <c r="H8" s="99"/>
      <c r="I8" s="98"/>
      <c r="J8" s="99"/>
      <c r="K8" s="100"/>
    </row>
    <row r="9" spans="1:11" s="27" customFormat="1" ht="15.75" x14ac:dyDescent="0.5">
      <c r="A9" s="27">
        <v>6</v>
      </c>
      <c r="B9" s="27" t="s">
        <v>206</v>
      </c>
      <c r="C9" s="98"/>
      <c r="D9" s="23"/>
      <c r="E9" s="23"/>
      <c r="F9" s="23"/>
      <c r="G9" s="99"/>
      <c r="H9" s="99"/>
      <c r="I9" s="98"/>
      <c r="J9" s="99"/>
      <c r="K9" s="100"/>
    </row>
    <row r="10" spans="1:11" s="27" customFormat="1" ht="8.65" customHeight="1" x14ac:dyDescent="0.5">
      <c r="C10" s="101"/>
      <c r="D10" s="102"/>
      <c r="E10" s="102"/>
      <c r="F10" s="102"/>
      <c r="G10" s="103"/>
      <c r="H10" s="103"/>
      <c r="I10" s="101"/>
      <c r="J10" s="103"/>
      <c r="K10" s="104"/>
    </row>
    <row r="11" spans="1:11" s="105" customFormat="1" ht="21" customHeight="1" thickBot="1" x14ac:dyDescent="0.5">
      <c r="B11" s="106" t="s">
        <v>103</v>
      </c>
      <c r="C11" s="107" t="s">
        <v>207</v>
      </c>
      <c r="D11" s="107" t="s">
        <v>208</v>
      </c>
      <c r="E11" s="107" t="s">
        <v>209</v>
      </c>
      <c r="F11" s="107" t="s">
        <v>210</v>
      </c>
      <c r="G11" s="107" t="s">
        <v>211</v>
      </c>
      <c r="H11" s="107" t="s">
        <v>212</v>
      </c>
      <c r="I11" s="107" t="s">
        <v>213</v>
      </c>
      <c r="J11" s="107" t="s">
        <v>108</v>
      </c>
      <c r="K11" s="108" t="s">
        <v>214</v>
      </c>
    </row>
    <row r="12" spans="1:11" s="76" customFormat="1" ht="16.149999999999999" thickTop="1" x14ac:dyDescent="0.5">
      <c r="B12" s="570" t="s">
        <v>215</v>
      </c>
      <c r="C12" s="109" t="s">
        <v>216</v>
      </c>
      <c r="D12" s="110" t="s">
        <v>217</v>
      </c>
      <c r="E12" s="111">
        <v>16</v>
      </c>
      <c r="F12" s="111" t="s">
        <v>218</v>
      </c>
      <c r="G12" s="110" t="s">
        <v>219</v>
      </c>
      <c r="H12" s="112">
        <v>22441</v>
      </c>
      <c r="I12" s="113">
        <f t="shared" ref="I12:I75" ca="1" si="0">DATEDIF(H12,TODAY(),"y")</f>
        <v>63</v>
      </c>
      <c r="J12" s="114">
        <v>646511482</v>
      </c>
      <c r="K12" s="115">
        <v>653717360</v>
      </c>
    </row>
    <row r="13" spans="1:11" s="76" customFormat="1" ht="15.75" x14ac:dyDescent="0.5">
      <c r="B13" s="571" t="s">
        <v>220</v>
      </c>
      <c r="C13" s="116" t="s">
        <v>216</v>
      </c>
      <c r="D13" s="117" t="s">
        <v>217</v>
      </c>
      <c r="E13" s="118">
        <v>16</v>
      </c>
      <c r="F13" s="118" t="s">
        <v>218</v>
      </c>
      <c r="G13" s="117" t="s">
        <v>221</v>
      </c>
      <c r="H13" s="119">
        <v>36316</v>
      </c>
      <c r="I13" s="120">
        <f t="shared" ca="1" si="0"/>
        <v>25</v>
      </c>
      <c r="J13" s="121">
        <v>796526957</v>
      </c>
      <c r="K13" s="122">
        <v>653716085</v>
      </c>
    </row>
    <row r="14" spans="1:11" s="76" customFormat="1" ht="15.75" x14ac:dyDescent="0.5">
      <c r="B14" s="571" t="s">
        <v>222</v>
      </c>
      <c r="C14" s="116" t="s">
        <v>223</v>
      </c>
      <c r="D14" s="117" t="s">
        <v>224</v>
      </c>
      <c r="E14" s="118">
        <v>26</v>
      </c>
      <c r="F14" s="118" t="s">
        <v>225</v>
      </c>
      <c r="G14" s="117" t="s">
        <v>226</v>
      </c>
      <c r="H14" s="119">
        <v>17315</v>
      </c>
      <c r="I14" s="120">
        <f t="shared" ca="1" si="0"/>
        <v>77</v>
      </c>
      <c r="J14" s="121">
        <v>598506530</v>
      </c>
      <c r="K14" s="122">
        <v>653717768</v>
      </c>
    </row>
    <row r="15" spans="1:11" s="76" customFormat="1" ht="15.75" x14ac:dyDescent="0.5">
      <c r="B15" s="571" t="s">
        <v>227</v>
      </c>
      <c r="C15" s="116" t="s">
        <v>223</v>
      </c>
      <c r="D15" s="117" t="s">
        <v>224</v>
      </c>
      <c r="E15" s="118">
        <v>26</v>
      </c>
      <c r="F15" s="118" t="s">
        <v>225</v>
      </c>
      <c r="G15" s="117" t="s">
        <v>228</v>
      </c>
      <c r="H15" s="119">
        <v>31876</v>
      </c>
      <c r="I15" s="120">
        <f t="shared" ca="1" si="0"/>
        <v>37</v>
      </c>
      <c r="J15" s="121">
        <v>748522005</v>
      </c>
      <c r="K15" s="122">
        <v>653716493</v>
      </c>
    </row>
    <row r="16" spans="1:11" s="76" customFormat="1" ht="15.75" x14ac:dyDescent="0.5">
      <c r="B16" s="571" t="s">
        <v>229</v>
      </c>
      <c r="C16" s="116" t="s">
        <v>230</v>
      </c>
      <c r="D16" s="117" t="s">
        <v>231</v>
      </c>
      <c r="E16" s="118">
        <v>13</v>
      </c>
      <c r="F16" s="118" t="s">
        <v>232</v>
      </c>
      <c r="G16" s="117" t="s">
        <v>219</v>
      </c>
      <c r="H16" s="119">
        <v>24661</v>
      </c>
      <c r="I16" s="120">
        <f t="shared" ca="1" si="0"/>
        <v>57</v>
      </c>
      <c r="J16" s="121">
        <v>670513958</v>
      </c>
      <c r="K16" s="122">
        <v>653717156</v>
      </c>
    </row>
    <row r="17" spans="2:11" s="76" customFormat="1" ht="15.75" x14ac:dyDescent="0.5">
      <c r="B17" s="571" t="s">
        <v>233</v>
      </c>
      <c r="C17" s="116" t="s">
        <v>230</v>
      </c>
      <c r="D17" s="117" t="s">
        <v>231</v>
      </c>
      <c r="E17" s="118">
        <v>13</v>
      </c>
      <c r="F17" s="118" t="s">
        <v>232</v>
      </c>
      <c r="G17" s="117" t="s">
        <v>234</v>
      </c>
      <c r="H17" s="119">
        <v>36538</v>
      </c>
      <c r="I17" s="120">
        <f t="shared" ca="1" si="0"/>
        <v>24</v>
      </c>
      <c r="J17" s="121">
        <v>820529433</v>
      </c>
      <c r="K17" s="122">
        <v>653715881</v>
      </c>
    </row>
    <row r="18" spans="2:11" s="76" customFormat="1" ht="15.75" x14ac:dyDescent="0.5">
      <c r="B18" s="571" t="s">
        <v>235</v>
      </c>
      <c r="C18" s="116" t="s">
        <v>236</v>
      </c>
      <c r="D18" s="117" t="s">
        <v>237</v>
      </c>
      <c r="E18" s="118">
        <v>23</v>
      </c>
      <c r="F18" s="118" t="s">
        <v>238</v>
      </c>
      <c r="G18" s="117" t="s">
        <v>239</v>
      </c>
      <c r="H18" s="119">
        <v>22565</v>
      </c>
      <c r="I18" s="120">
        <f t="shared" ca="1" si="0"/>
        <v>62</v>
      </c>
      <c r="J18" s="121">
        <v>496496007</v>
      </c>
      <c r="K18" s="122">
        <v>653718635</v>
      </c>
    </row>
    <row r="19" spans="2:11" s="76" customFormat="1" ht="15.75" x14ac:dyDescent="0.5">
      <c r="B19" s="571" t="s">
        <v>240</v>
      </c>
      <c r="C19" s="116" t="s">
        <v>236</v>
      </c>
      <c r="D19" s="117" t="s">
        <v>237</v>
      </c>
      <c r="E19" s="118">
        <v>23</v>
      </c>
      <c r="F19" s="118" t="s">
        <v>238</v>
      </c>
      <c r="G19" s="117" t="s">
        <v>241</v>
      </c>
      <c r="H19" s="119">
        <v>36427</v>
      </c>
      <c r="I19" s="120">
        <f t="shared" ca="1" si="0"/>
        <v>24</v>
      </c>
      <c r="J19" s="121">
        <v>826530052</v>
      </c>
      <c r="K19" s="122">
        <v>653715830</v>
      </c>
    </row>
    <row r="20" spans="2:11" s="76" customFormat="1" ht="15.75" x14ac:dyDescent="0.5">
      <c r="B20" s="571" t="s">
        <v>242</v>
      </c>
      <c r="C20" s="116" t="s">
        <v>243</v>
      </c>
      <c r="D20" s="117" t="s">
        <v>244</v>
      </c>
      <c r="E20" s="118">
        <v>33</v>
      </c>
      <c r="F20" s="118" t="s">
        <v>245</v>
      </c>
      <c r="G20" s="117" t="s">
        <v>246</v>
      </c>
      <c r="H20" s="119">
        <v>22565</v>
      </c>
      <c r="I20" s="120">
        <f t="shared" ca="1" si="0"/>
        <v>62</v>
      </c>
      <c r="J20" s="121">
        <v>568503435</v>
      </c>
      <c r="K20" s="122">
        <v>653718023</v>
      </c>
    </row>
    <row r="21" spans="2:11" s="76" customFormat="1" ht="15.75" x14ac:dyDescent="0.5">
      <c r="B21" s="571" t="s">
        <v>247</v>
      </c>
      <c r="C21" s="116" t="s">
        <v>243</v>
      </c>
      <c r="D21" s="117" t="s">
        <v>244</v>
      </c>
      <c r="E21" s="118">
        <v>33</v>
      </c>
      <c r="F21" s="118" t="s">
        <v>245</v>
      </c>
      <c r="G21" s="117" t="s">
        <v>239</v>
      </c>
      <c r="H21" s="119">
        <v>29101</v>
      </c>
      <c r="I21" s="120">
        <f t="shared" ca="1" si="0"/>
        <v>44</v>
      </c>
      <c r="J21" s="121">
        <v>718518910</v>
      </c>
      <c r="K21" s="122">
        <v>653716748</v>
      </c>
    </row>
    <row r="22" spans="2:11" s="76" customFormat="1" ht="15.75" x14ac:dyDescent="0.5">
      <c r="B22" s="571" t="s">
        <v>248</v>
      </c>
      <c r="C22" s="116" t="s">
        <v>243</v>
      </c>
      <c r="D22" s="117" t="s">
        <v>244</v>
      </c>
      <c r="E22" s="118">
        <v>33</v>
      </c>
      <c r="F22" s="118" t="s">
        <v>245</v>
      </c>
      <c r="G22" s="117" t="s">
        <v>221</v>
      </c>
      <c r="H22" s="119">
        <v>35095</v>
      </c>
      <c r="I22" s="120">
        <f t="shared" ca="1" si="0"/>
        <v>28</v>
      </c>
      <c r="J22" s="121">
        <v>898537480</v>
      </c>
      <c r="K22" s="122">
        <v>653715218</v>
      </c>
    </row>
    <row r="23" spans="2:11" s="76" customFormat="1" ht="15.75" x14ac:dyDescent="0.5">
      <c r="B23" s="571" t="s">
        <v>249</v>
      </c>
      <c r="C23" s="116" t="s">
        <v>250</v>
      </c>
      <c r="D23" s="117" t="s">
        <v>224</v>
      </c>
      <c r="E23" s="118">
        <v>14</v>
      </c>
      <c r="F23" s="118" t="s">
        <v>251</v>
      </c>
      <c r="G23" s="117" t="s">
        <v>226</v>
      </c>
      <c r="H23" s="119">
        <v>23798</v>
      </c>
      <c r="I23" s="120">
        <f t="shared" ca="1" si="0"/>
        <v>59</v>
      </c>
      <c r="J23" s="121">
        <v>586505292</v>
      </c>
      <c r="K23" s="122">
        <v>653717870</v>
      </c>
    </row>
    <row r="24" spans="2:11" s="76" customFormat="1" ht="15.75" x14ac:dyDescent="0.5">
      <c r="B24" s="571" t="s">
        <v>252</v>
      </c>
      <c r="C24" s="116" t="s">
        <v>250</v>
      </c>
      <c r="D24" s="117" t="s">
        <v>224</v>
      </c>
      <c r="E24" s="118">
        <v>14</v>
      </c>
      <c r="F24" s="118" t="s">
        <v>251</v>
      </c>
      <c r="G24" s="117" t="s">
        <v>228</v>
      </c>
      <c r="H24" s="119">
        <v>30766</v>
      </c>
      <c r="I24" s="120">
        <f t="shared" ca="1" si="0"/>
        <v>40</v>
      </c>
      <c r="J24" s="121">
        <v>736520767</v>
      </c>
      <c r="K24" s="122">
        <v>653716595</v>
      </c>
    </row>
    <row r="25" spans="2:11" s="76" customFormat="1" ht="15.75" x14ac:dyDescent="0.5">
      <c r="B25" s="571" t="s">
        <v>253</v>
      </c>
      <c r="C25" s="116" t="s">
        <v>230</v>
      </c>
      <c r="D25" s="117" t="s">
        <v>254</v>
      </c>
      <c r="E25" s="118">
        <v>24</v>
      </c>
      <c r="F25" s="118" t="s">
        <v>255</v>
      </c>
      <c r="G25" s="117" t="s">
        <v>219</v>
      </c>
      <c r="H25" s="119">
        <v>24620</v>
      </c>
      <c r="I25" s="120">
        <f t="shared" ca="1" si="0"/>
        <v>57</v>
      </c>
      <c r="J25" s="121">
        <v>526499102</v>
      </c>
      <c r="K25" s="122">
        <v>653718380</v>
      </c>
    </row>
    <row r="26" spans="2:11" s="76" customFormat="1" ht="15.75" x14ac:dyDescent="0.5">
      <c r="B26" s="571" t="s">
        <v>256</v>
      </c>
      <c r="C26" s="116" t="s">
        <v>230</v>
      </c>
      <c r="D26" s="117" t="s">
        <v>254</v>
      </c>
      <c r="E26" s="118">
        <v>24</v>
      </c>
      <c r="F26" s="118" t="s">
        <v>255</v>
      </c>
      <c r="G26" s="117" t="s">
        <v>234</v>
      </c>
      <c r="H26" s="119">
        <v>35872</v>
      </c>
      <c r="I26" s="120">
        <f t="shared" ca="1" si="0"/>
        <v>26</v>
      </c>
      <c r="J26" s="121">
        <v>856533147</v>
      </c>
      <c r="K26" s="122">
        <v>653715575</v>
      </c>
    </row>
    <row r="27" spans="2:11" s="76" customFormat="1" ht="15.75" x14ac:dyDescent="0.5">
      <c r="B27" s="571" t="s">
        <v>257</v>
      </c>
      <c r="C27" s="116" t="s">
        <v>258</v>
      </c>
      <c r="D27" s="117" t="s">
        <v>254</v>
      </c>
      <c r="E27" s="118">
        <v>6</v>
      </c>
      <c r="F27" s="118" t="s">
        <v>259</v>
      </c>
      <c r="G27" s="117" t="s">
        <v>239</v>
      </c>
      <c r="H27" s="119">
        <v>23387</v>
      </c>
      <c r="I27" s="120">
        <f t="shared" ca="1" si="0"/>
        <v>60</v>
      </c>
      <c r="J27" s="121">
        <v>508497245</v>
      </c>
      <c r="K27" s="122">
        <v>653718533</v>
      </c>
    </row>
    <row r="28" spans="2:11" s="76" customFormat="1" ht="15.75" x14ac:dyDescent="0.5">
      <c r="B28" s="571" t="s">
        <v>260</v>
      </c>
      <c r="C28" s="116" t="s">
        <v>261</v>
      </c>
      <c r="D28" s="117" t="s">
        <v>262</v>
      </c>
      <c r="E28" s="118">
        <v>8</v>
      </c>
      <c r="F28" s="118" t="s">
        <v>263</v>
      </c>
      <c r="G28" s="117" t="s">
        <v>241</v>
      </c>
      <c r="H28" s="119">
        <v>23387</v>
      </c>
      <c r="I28" s="120">
        <f t="shared" ca="1" si="0"/>
        <v>60</v>
      </c>
      <c r="J28" s="121">
        <v>580504673</v>
      </c>
      <c r="K28" s="122">
        <v>653717921</v>
      </c>
    </row>
    <row r="29" spans="2:11" s="76" customFormat="1" ht="15.75" x14ac:dyDescent="0.5">
      <c r="B29" s="571" t="s">
        <v>264</v>
      </c>
      <c r="C29" s="116" t="s">
        <v>265</v>
      </c>
      <c r="D29" s="117" t="s">
        <v>231</v>
      </c>
      <c r="E29" s="118">
        <v>7</v>
      </c>
      <c r="F29" s="118" t="s">
        <v>266</v>
      </c>
      <c r="G29" s="117" t="s">
        <v>246</v>
      </c>
      <c r="H29" s="119">
        <v>24106</v>
      </c>
      <c r="I29" s="120">
        <f t="shared" ca="1" si="0"/>
        <v>58</v>
      </c>
      <c r="J29" s="121">
        <v>664513339</v>
      </c>
      <c r="K29" s="122">
        <v>653717207</v>
      </c>
    </row>
    <row r="30" spans="2:11" s="76" customFormat="1" ht="15.75" x14ac:dyDescent="0.5">
      <c r="B30" s="571" t="s">
        <v>267</v>
      </c>
      <c r="C30" s="116" t="s">
        <v>261</v>
      </c>
      <c r="D30" s="117" t="s">
        <v>224</v>
      </c>
      <c r="E30" s="118">
        <v>8</v>
      </c>
      <c r="F30" s="118" t="s">
        <v>263</v>
      </c>
      <c r="G30" s="117" t="s">
        <v>219</v>
      </c>
      <c r="H30" s="119">
        <v>30211</v>
      </c>
      <c r="I30" s="120">
        <f t="shared" ca="1" si="0"/>
        <v>41</v>
      </c>
      <c r="J30" s="121">
        <v>730520148</v>
      </c>
      <c r="K30" s="122">
        <v>653716646</v>
      </c>
    </row>
    <row r="31" spans="2:11" s="76" customFormat="1" ht="15.75" x14ac:dyDescent="0.5">
      <c r="B31" s="571" t="s">
        <v>268</v>
      </c>
      <c r="C31" s="116" t="s">
        <v>265</v>
      </c>
      <c r="D31" s="117" t="s">
        <v>231</v>
      </c>
      <c r="E31" s="118">
        <v>7</v>
      </c>
      <c r="F31" s="118" t="s">
        <v>266</v>
      </c>
      <c r="G31" s="117" t="s">
        <v>221</v>
      </c>
      <c r="H31" s="119">
        <v>36649</v>
      </c>
      <c r="I31" s="120">
        <f t="shared" ca="1" si="0"/>
        <v>24</v>
      </c>
      <c r="J31" s="121">
        <v>814528814</v>
      </c>
      <c r="K31" s="122">
        <v>653715932</v>
      </c>
    </row>
    <row r="32" spans="2:11" s="76" customFormat="1" ht="15.75" x14ac:dyDescent="0.5">
      <c r="B32" s="571" t="s">
        <v>110</v>
      </c>
      <c r="C32" s="116" t="s">
        <v>258</v>
      </c>
      <c r="D32" s="117" t="s">
        <v>254</v>
      </c>
      <c r="E32" s="118">
        <v>6</v>
      </c>
      <c r="F32" s="118" t="s">
        <v>259</v>
      </c>
      <c r="G32" s="117" t="s">
        <v>226</v>
      </c>
      <c r="H32" s="119">
        <v>36205</v>
      </c>
      <c r="I32" s="120">
        <f t="shared" ca="1" si="0"/>
        <v>25</v>
      </c>
      <c r="J32" s="121">
        <v>838531290</v>
      </c>
      <c r="K32" s="122">
        <v>653715728</v>
      </c>
    </row>
    <row r="33" spans="2:11" s="76" customFormat="1" ht="15.75" x14ac:dyDescent="0.5">
      <c r="B33" s="571" t="s">
        <v>110</v>
      </c>
      <c r="C33" s="116" t="s">
        <v>261</v>
      </c>
      <c r="D33" s="117" t="s">
        <v>224</v>
      </c>
      <c r="E33" s="118">
        <v>8</v>
      </c>
      <c r="F33" s="118" t="s">
        <v>263</v>
      </c>
      <c r="G33" s="117" t="s">
        <v>228</v>
      </c>
      <c r="H33" s="119">
        <v>34873</v>
      </c>
      <c r="I33" s="120">
        <f t="shared" ca="1" si="0"/>
        <v>29</v>
      </c>
      <c r="J33" s="121">
        <v>910538718</v>
      </c>
      <c r="K33" s="122">
        <v>653715116</v>
      </c>
    </row>
    <row r="34" spans="2:11" s="76" customFormat="1" ht="15.75" x14ac:dyDescent="0.5">
      <c r="B34" s="571" t="s">
        <v>269</v>
      </c>
      <c r="C34" s="116" t="s">
        <v>216</v>
      </c>
      <c r="D34" s="117" t="s">
        <v>237</v>
      </c>
      <c r="E34" s="118">
        <v>5</v>
      </c>
      <c r="F34" s="118" t="s">
        <v>270</v>
      </c>
      <c r="G34" s="117" t="s">
        <v>219</v>
      </c>
      <c r="H34" s="119">
        <v>21332</v>
      </c>
      <c r="I34" s="120">
        <f t="shared" ca="1" si="0"/>
        <v>66</v>
      </c>
      <c r="J34" s="121">
        <v>478494150</v>
      </c>
      <c r="K34" s="122">
        <v>653718788</v>
      </c>
    </row>
    <row r="35" spans="2:11" s="76" customFormat="1" ht="15.75" x14ac:dyDescent="0.5">
      <c r="B35" s="571" t="s">
        <v>271</v>
      </c>
      <c r="C35" s="116" t="s">
        <v>258</v>
      </c>
      <c r="D35" s="117" t="s">
        <v>254</v>
      </c>
      <c r="E35" s="118">
        <v>30</v>
      </c>
      <c r="F35" s="118" t="s">
        <v>272</v>
      </c>
      <c r="G35" s="117" t="s">
        <v>234</v>
      </c>
      <c r="H35" s="119">
        <v>25031</v>
      </c>
      <c r="I35" s="120">
        <f t="shared" ca="1" si="0"/>
        <v>56</v>
      </c>
      <c r="J35" s="121">
        <v>532499721</v>
      </c>
      <c r="K35" s="122">
        <v>653718329</v>
      </c>
    </row>
    <row r="36" spans="2:11" s="76" customFormat="1" ht="15.75" x14ac:dyDescent="0.5">
      <c r="B36" s="571" t="s">
        <v>273</v>
      </c>
      <c r="C36" s="116" t="s">
        <v>223</v>
      </c>
      <c r="D36" s="117" t="s">
        <v>217</v>
      </c>
      <c r="E36" s="118">
        <v>4</v>
      </c>
      <c r="F36" s="118" t="s">
        <v>274</v>
      </c>
      <c r="G36" s="117" t="s">
        <v>239</v>
      </c>
      <c r="H36" s="119">
        <v>21331</v>
      </c>
      <c r="I36" s="120">
        <f t="shared" ca="1" si="0"/>
        <v>66</v>
      </c>
      <c r="J36" s="121">
        <v>634510244</v>
      </c>
      <c r="K36" s="122">
        <v>653717462</v>
      </c>
    </row>
    <row r="37" spans="2:11" s="76" customFormat="1" ht="15.75" x14ac:dyDescent="0.5">
      <c r="B37" s="571" t="s">
        <v>275</v>
      </c>
      <c r="C37" s="116" t="s">
        <v>223</v>
      </c>
      <c r="D37" s="117" t="s">
        <v>217</v>
      </c>
      <c r="E37" s="118">
        <v>4</v>
      </c>
      <c r="F37" s="118" t="s">
        <v>274</v>
      </c>
      <c r="G37" s="117" t="s">
        <v>241</v>
      </c>
      <c r="H37" s="119">
        <v>35206</v>
      </c>
      <c r="I37" s="120">
        <f t="shared" ca="1" si="0"/>
        <v>28</v>
      </c>
      <c r="J37" s="121">
        <v>784525719</v>
      </c>
      <c r="K37" s="122">
        <v>653716187</v>
      </c>
    </row>
    <row r="38" spans="2:11" s="76" customFormat="1" ht="15.75" x14ac:dyDescent="0.5">
      <c r="B38" s="571" t="s">
        <v>276</v>
      </c>
      <c r="C38" s="116" t="s">
        <v>258</v>
      </c>
      <c r="D38" s="117" t="s">
        <v>254</v>
      </c>
      <c r="E38" s="118">
        <v>30</v>
      </c>
      <c r="F38" s="118" t="s">
        <v>272</v>
      </c>
      <c r="G38" s="117" t="s">
        <v>246</v>
      </c>
      <c r="H38" s="119">
        <v>35761</v>
      </c>
      <c r="I38" s="120">
        <f t="shared" ca="1" si="0"/>
        <v>26</v>
      </c>
      <c r="J38" s="121">
        <v>862533766</v>
      </c>
      <c r="K38" s="122">
        <v>653715524</v>
      </c>
    </row>
    <row r="39" spans="2:11" s="76" customFormat="1" ht="15.75" x14ac:dyDescent="0.5">
      <c r="B39" s="571" t="s">
        <v>277</v>
      </c>
      <c r="C39" s="116" t="s">
        <v>243</v>
      </c>
      <c r="D39" s="117" t="s">
        <v>278</v>
      </c>
      <c r="E39" s="118">
        <v>20</v>
      </c>
      <c r="F39" s="118" t="s">
        <v>279</v>
      </c>
      <c r="G39" s="117" t="s">
        <v>280</v>
      </c>
      <c r="H39" s="119">
        <v>24209</v>
      </c>
      <c r="I39" s="120">
        <f t="shared" ca="1" si="0"/>
        <v>58</v>
      </c>
      <c r="J39" s="121">
        <v>592505911</v>
      </c>
      <c r="K39" s="122">
        <v>653717819</v>
      </c>
    </row>
    <row r="40" spans="2:11" s="76" customFormat="1" ht="15.75" x14ac:dyDescent="0.5">
      <c r="B40" s="571" t="s">
        <v>281</v>
      </c>
      <c r="C40" s="116" t="s">
        <v>243</v>
      </c>
      <c r="D40" s="117" t="s">
        <v>224</v>
      </c>
      <c r="E40" s="118">
        <v>20</v>
      </c>
      <c r="F40" s="118" t="s">
        <v>279</v>
      </c>
      <c r="G40" s="117" t="s">
        <v>280</v>
      </c>
      <c r="H40" s="119">
        <v>31321</v>
      </c>
      <c r="I40" s="120">
        <f t="shared" ca="1" si="0"/>
        <v>38</v>
      </c>
      <c r="J40" s="121">
        <v>742521386</v>
      </c>
      <c r="K40" s="122">
        <v>653716544</v>
      </c>
    </row>
    <row r="41" spans="2:11" s="76" customFormat="1" ht="15.75" x14ac:dyDescent="0.5">
      <c r="B41" s="571" t="s">
        <v>282</v>
      </c>
      <c r="C41" s="116" t="s">
        <v>243</v>
      </c>
      <c r="D41" s="117" t="s">
        <v>283</v>
      </c>
      <c r="E41" s="118">
        <v>9</v>
      </c>
      <c r="F41" s="118" t="s">
        <v>284</v>
      </c>
      <c r="G41" s="117" t="s">
        <v>285</v>
      </c>
      <c r="H41" s="119">
        <v>18548</v>
      </c>
      <c r="I41" s="120">
        <f t="shared" ca="1" si="0"/>
        <v>73</v>
      </c>
      <c r="J41" s="121">
        <v>544500959</v>
      </c>
      <c r="K41" s="122">
        <v>653718227</v>
      </c>
    </row>
    <row r="42" spans="2:11" s="76" customFormat="1" ht="15.75" x14ac:dyDescent="0.5">
      <c r="B42" s="571" t="s">
        <v>286</v>
      </c>
      <c r="C42" s="116" t="s">
        <v>287</v>
      </c>
      <c r="D42" s="117" t="s">
        <v>217</v>
      </c>
      <c r="E42" s="118">
        <v>10</v>
      </c>
      <c r="F42" s="118" t="s">
        <v>288</v>
      </c>
      <c r="G42" s="117" t="s">
        <v>221</v>
      </c>
      <c r="H42" s="119">
        <v>21886</v>
      </c>
      <c r="I42" s="120">
        <f t="shared" ca="1" si="0"/>
        <v>64</v>
      </c>
      <c r="J42" s="121">
        <v>640510863</v>
      </c>
      <c r="K42" s="122">
        <v>653717411</v>
      </c>
    </row>
    <row r="43" spans="2:11" s="76" customFormat="1" ht="15.75" x14ac:dyDescent="0.5">
      <c r="B43" s="571" t="s">
        <v>289</v>
      </c>
      <c r="C43" s="116" t="s">
        <v>243</v>
      </c>
      <c r="D43" s="117" t="s">
        <v>244</v>
      </c>
      <c r="E43" s="118">
        <v>9</v>
      </c>
      <c r="F43" s="118" t="s">
        <v>284</v>
      </c>
      <c r="G43" s="117" t="s">
        <v>226</v>
      </c>
      <c r="H43" s="119">
        <v>26881</v>
      </c>
      <c r="I43" s="120">
        <f t="shared" ca="1" si="0"/>
        <v>51</v>
      </c>
      <c r="J43" s="121">
        <v>694516434</v>
      </c>
      <c r="K43" s="122">
        <v>653716952</v>
      </c>
    </row>
    <row r="44" spans="2:11" s="76" customFormat="1" ht="15.75" x14ac:dyDescent="0.5">
      <c r="B44" s="571" t="s">
        <v>290</v>
      </c>
      <c r="C44" s="116" t="s">
        <v>287</v>
      </c>
      <c r="D44" s="117" t="s">
        <v>217</v>
      </c>
      <c r="E44" s="118">
        <v>10</v>
      </c>
      <c r="F44" s="118" t="s">
        <v>288</v>
      </c>
      <c r="G44" s="117" t="s">
        <v>228</v>
      </c>
      <c r="H44" s="119">
        <v>35761</v>
      </c>
      <c r="I44" s="120">
        <f t="shared" ca="1" si="0"/>
        <v>26</v>
      </c>
      <c r="J44" s="121">
        <v>790526338</v>
      </c>
      <c r="K44" s="122">
        <v>653716136</v>
      </c>
    </row>
    <row r="45" spans="2:11" s="76" customFormat="1" ht="15.75" x14ac:dyDescent="0.5">
      <c r="B45" s="571" t="s">
        <v>291</v>
      </c>
      <c r="C45" s="116" t="s">
        <v>243</v>
      </c>
      <c r="D45" s="117" t="s">
        <v>244</v>
      </c>
      <c r="E45" s="118">
        <v>9</v>
      </c>
      <c r="F45" s="118" t="s">
        <v>284</v>
      </c>
      <c r="G45" s="117" t="s">
        <v>219</v>
      </c>
      <c r="H45" s="119">
        <v>35539</v>
      </c>
      <c r="I45" s="120">
        <f t="shared" ca="1" si="0"/>
        <v>27</v>
      </c>
      <c r="J45" s="121">
        <v>874535004</v>
      </c>
      <c r="K45" s="122">
        <v>653715422</v>
      </c>
    </row>
    <row r="46" spans="2:11" s="76" customFormat="1" ht="15.75" x14ac:dyDescent="0.5">
      <c r="B46" s="571" t="s">
        <v>292</v>
      </c>
      <c r="C46" s="116" t="s">
        <v>287</v>
      </c>
      <c r="D46" s="117" t="s">
        <v>224</v>
      </c>
      <c r="E46" s="118">
        <v>34</v>
      </c>
      <c r="F46" s="118" t="s">
        <v>293</v>
      </c>
      <c r="G46" s="117" t="s">
        <v>234</v>
      </c>
      <c r="H46" s="119">
        <v>25442</v>
      </c>
      <c r="I46" s="120">
        <f t="shared" ca="1" si="0"/>
        <v>55</v>
      </c>
      <c r="J46" s="121">
        <v>610507768</v>
      </c>
      <c r="K46" s="122">
        <v>653717666</v>
      </c>
    </row>
    <row r="47" spans="2:11" s="76" customFormat="1" ht="15.75" x14ac:dyDescent="0.5">
      <c r="B47" s="571" t="s">
        <v>294</v>
      </c>
      <c r="C47" s="116" t="s">
        <v>287</v>
      </c>
      <c r="D47" s="117" t="s">
        <v>224</v>
      </c>
      <c r="E47" s="118">
        <v>34</v>
      </c>
      <c r="F47" s="118" t="s">
        <v>293</v>
      </c>
      <c r="G47" s="117" t="s">
        <v>239</v>
      </c>
      <c r="H47" s="119">
        <v>32986</v>
      </c>
      <c r="I47" s="120">
        <f t="shared" ca="1" si="0"/>
        <v>34</v>
      </c>
      <c r="J47" s="121">
        <v>760523243</v>
      </c>
      <c r="K47" s="122">
        <v>653716391</v>
      </c>
    </row>
    <row r="48" spans="2:11" s="76" customFormat="1" ht="15.75" x14ac:dyDescent="0.5">
      <c r="B48" s="571" t="s">
        <v>295</v>
      </c>
      <c r="C48" s="116" t="s">
        <v>223</v>
      </c>
      <c r="D48" s="117" t="s">
        <v>244</v>
      </c>
      <c r="E48" s="118">
        <v>15</v>
      </c>
      <c r="F48" s="118" t="s">
        <v>296</v>
      </c>
      <c r="G48" s="117" t="s">
        <v>241</v>
      </c>
      <c r="H48" s="119">
        <v>21332</v>
      </c>
      <c r="I48" s="120">
        <f t="shared" ca="1" si="0"/>
        <v>66</v>
      </c>
      <c r="J48" s="121">
        <v>550501578</v>
      </c>
      <c r="K48" s="122">
        <v>653718176</v>
      </c>
    </row>
    <row r="49" spans="2:11" s="76" customFormat="1" ht="15.75" x14ac:dyDescent="0.5">
      <c r="B49" s="571" t="s">
        <v>297</v>
      </c>
      <c r="C49" s="116" t="s">
        <v>223</v>
      </c>
      <c r="D49" s="117" t="s">
        <v>244</v>
      </c>
      <c r="E49" s="118">
        <v>15</v>
      </c>
      <c r="F49" s="118" t="s">
        <v>296</v>
      </c>
      <c r="G49" s="117" t="s">
        <v>246</v>
      </c>
      <c r="H49" s="119">
        <v>27436</v>
      </c>
      <c r="I49" s="120">
        <f t="shared" ca="1" si="0"/>
        <v>49</v>
      </c>
      <c r="J49" s="121">
        <v>700517053</v>
      </c>
      <c r="K49" s="122">
        <v>653716901</v>
      </c>
    </row>
    <row r="50" spans="2:11" s="76" customFormat="1" ht="15.75" x14ac:dyDescent="0.5">
      <c r="B50" s="571" t="s">
        <v>298</v>
      </c>
      <c r="C50" s="116" t="s">
        <v>223</v>
      </c>
      <c r="D50" s="117" t="s">
        <v>244</v>
      </c>
      <c r="E50" s="118">
        <v>15</v>
      </c>
      <c r="F50" s="118" t="s">
        <v>296</v>
      </c>
      <c r="G50" s="117" t="s">
        <v>219</v>
      </c>
      <c r="H50" s="119">
        <v>35428</v>
      </c>
      <c r="I50" s="120">
        <f t="shared" ca="1" si="0"/>
        <v>27</v>
      </c>
      <c r="J50" s="121">
        <v>880535623</v>
      </c>
      <c r="K50" s="122">
        <v>653715371</v>
      </c>
    </row>
    <row r="51" spans="2:11" s="76" customFormat="1" ht="15.75" x14ac:dyDescent="0.5">
      <c r="B51" s="571" t="s">
        <v>299</v>
      </c>
      <c r="C51" s="116" t="s">
        <v>250</v>
      </c>
      <c r="D51" s="117" t="s">
        <v>231</v>
      </c>
      <c r="E51" s="118">
        <v>25</v>
      </c>
      <c r="F51" s="118" t="s">
        <v>300</v>
      </c>
      <c r="G51" s="117" t="s">
        <v>301</v>
      </c>
      <c r="H51" s="119">
        <v>25771</v>
      </c>
      <c r="I51" s="120">
        <f t="shared" ca="1" si="0"/>
        <v>54</v>
      </c>
      <c r="J51" s="121">
        <v>682515196</v>
      </c>
      <c r="K51" s="122">
        <v>653717054</v>
      </c>
    </row>
    <row r="52" spans="2:11" s="76" customFormat="1" ht="15.75" x14ac:dyDescent="0.5">
      <c r="B52" s="571" t="s">
        <v>302</v>
      </c>
      <c r="C52" s="116" t="s">
        <v>303</v>
      </c>
      <c r="D52" s="117" t="s">
        <v>217</v>
      </c>
      <c r="E52" s="118">
        <v>28</v>
      </c>
      <c r="F52" s="118" t="s">
        <v>304</v>
      </c>
      <c r="G52" s="117" t="s">
        <v>305</v>
      </c>
      <c r="H52" s="119">
        <v>23551</v>
      </c>
      <c r="I52" s="120">
        <f t="shared" ca="1" si="0"/>
        <v>60</v>
      </c>
      <c r="J52" s="121">
        <v>658512720</v>
      </c>
      <c r="K52" s="122">
        <v>653717258</v>
      </c>
    </row>
    <row r="53" spans="2:11" s="76" customFormat="1" ht="15.75" x14ac:dyDescent="0.5">
      <c r="B53" s="571" t="s">
        <v>306</v>
      </c>
      <c r="C53" s="116" t="s">
        <v>303</v>
      </c>
      <c r="D53" s="117" t="s">
        <v>217</v>
      </c>
      <c r="E53" s="118">
        <v>28</v>
      </c>
      <c r="F53" s="118" t="s">
        <v>304</v>
      </c>
      <c r="G53" s="117" t="s">
        <v>221</v>
      </c>
      <c r="H53" s="119">
        <v>36760</v>
      </c>
      <c r="I53" s="120">
        <f t="shared" ca="1" si="0"/>
        <v>24</v>
      </c>
      <c r="J53" s="121">
        <v>808528195</v>
      </c>
      <c r="K53" s="122">
        <v>653715983</v>
      </c>
    </row>
    <row r="54" spans="2:11" s="76" customFormat="1" ht="15.75" x14ac:dyDescent="0.5">
      <c r="B54" s="571" t="s">
        <v>307</v>
      </c>
      <c r="C54" s="116" t="s">
        <v>265</v>
      </c>
      <c r="D54" s="117" t="s">
        <v>254</v>
      </c>
      <c r="E54" s="118">
        <v>18</v>
      </c>
      <c r="F54" s="118" t="s">
        <v>308</v>
      </c>
      <c r="G54" s="117" t="s">
        <v>226</v>
      </c>
      <c r="H54" s="119">
        <v>24209</v>
      </c>
      <c r="I54" s="120">
        <f t="shared" ca="1" si="0"/>
        <v>58</v>
      </c>
      <c r="J54" s="121">
        <v>520498483</v>
      </c>
      <c r="K54" s="122">
        <v>653718431</v>
      </c>
    </row>
    <row r="55" spans="2:11" s="76" customFormat="1" ht="15.75" x14ac:dyDescent="0.5">
      <c r="B55" s="571" t="s">
        <v>309</v>
      </c>
      <c r="C55" s="116" t="s">
        <v>265</v>
      </c>
      <c r="D55" s="117" t="s">
        <v>254</v>
      </c>
      <c r="E55" s="118">
        <v>18</v>
      </c>
      <c r="F55" s="118" t="s">
        <v>308</v>
      </c>
      <c r="G55" s="117" t="s">
        <v>228</v>
      </c>
      <c r="H55" s="119">
        <v>35983</v>
      </c>
      <c r="I55" s="120">
        <f t="shared" ca="1" si="0"/>
        <v>26</v>
      </c>
      <c r="J55" s="121">
        <v>850532528</v>
      </c>
      <c r="K55" s="122">
        <v>653715626</v>
      </c>
    </row>
    <row r="56" spans="2:11" s="76" customFormat="1" ht="15.75" x14ac:dyDescent="0.5">
      <c r="B56" s="571" t="s">
        <v>310</v>
      </c>
      <c r="C56" s="116" t="s">
        <v>236</v>
      </c>
      <c r="D56" s="117" t="s">
        <v>254</v>
      </c>
      <c r="E56" s="118">
        <v>12</v>
      </c>
      <c r="F56" s="118" t="s">
        <v>311</v>
      </c>
      <c r="G56" s="117" t="s">
        <v>219</v>
      </c>
      <c r="H56" s="119">
        <v>23798</v>
      </c>
      <c r="I56" s="120">
        <f t="shared" ca="1" si="0"/>
        <v>59</v>
      </c>
      <c r="J56" s="121">
        <v>514497864</v>
      </c>
      <c r="K56" s="122">
        <v>653718482</v>
      </c>
    </row>
    <row r="57" spans="2:11" s="76" customFormat="1" ht="15.75" x14ac:dyDescent="0.5">
      <c r="B57" s="571" t="s">
        <v>312</v>
      </c>
      <c r="C57" s="116" t="s">
        <v>236</v>
      </c>
      <c r="D57" s="117" t="s">
        <v>254</v>
      </c>
      <c r="E57" s="118">
        <v>12</v>
      </c>
      <c r="F57" s="118" t="s">
        <v>311</v>
      </c>
      <c r="G57" s="117" t="s">
        <v>234</v>
      </c>
      <c r="H57" s="119">
        <v>36094</v>
      </c>
      <c r="I57" s="120">
        <f t="shared" ca="1" si="0"/>
        <v>25</v>
      </c>
      <c r="J57" s="121">
        <v>844531909</v>
      </c>
      <c r="K57" s="122">
        <v>653715677</v>
      </c>
    </row>
    <row r="58" spans="2:11" s="76" customFormat="1" ht="15.75" x14ac:dyDescent="0.5">
      <c r="B58" s="571" t="s">
        <v>313</v>
      </c>
      <c r="C58" s="116" t="s">
        <v>314</v>
      </c>
      <c r="D58" s="117" t="s">
        <v>217</v>
      </c>
      <c r="E58" s="118">
        <v>22</v>
      </c>
      <c r="F58" s="118" t="s">
        <v>315</v>
      </c>
      <c r="G58" s="117" t="s">
        <v>239</v>
      </c>
      <c r="H58" s="119">
        <v>22996</v>
      </c>
      <c r="I58" s="120">
        <f t="shared" ca="1" si="0"/>
        <v>61</v>
      </c>
      <c r="J58" s="121">
        <v>652512101</v>
      </c>
      <c r="K58" s="122">
        <v>653717309</v>
      </c>
    </row>
    <row r="59" spans="2:11" s="76" customFormat="1" ht="15.75" x14ac:dyDescent="0.5">
      <c r="B59" s="571" t="s">
        <v>316</v>
      </c>
      <c r="C59" s="116" t="s">
        <v>314</v>
      </c>
      <c r="D59" s="117" t="s">
        <v>217</v>
      </c>
      <c r="E59" s="118">
        <v>22</v>
      </c>
      <c r="F59" s="118" t="s">
        <v>315</v>
      </c>
      <c r="G59" s="117" t="s">
        <v>241</v>
      </c>
      <c r="H59" s="119">
        <v>36871</v>
      </c>
      <c r="I59" s="120">
        <f t="shared" ca="1" si="0"/>
        <v>23</v>
      </c>
      <c r="J59" s="121">
        <v>802527576</v>
      </c>
      <c r="K59" s="122">
        <v>653716034</v>
      </c>
    </row>
    <row r="60" spans="2:11" s="76" customFormat="1" ht="15.75" x14ac:dyDescent="0.5">
      <c r="B60" s="571" t="s">
        <v>317</v>
      </c>
      <c r="C60" s="116" t="s">
        <v>261</v>
      </c>
      <c r="D60" s="117" t="s">
        <v>318</v>
      </c>
      <c r="E60" s="118">
        <v>32</v>
      </c>
      <c r="F60" s="118" t="s">
        <v>319</v>
      </c>
      <c r="G60" s="117" t="s">
        <v>246</v>
      </c>
      <c r="H60" s="119">
        <v>25031</v>
      </c>
      <c r="I60" s="120">
        <f t="shared" ca="1" si="0"/>
        <v>56</v>
      </c>
      <c r="J60" s="121">
        <v>604507149</v>
      </c>
      <c r="K60" s="122">
        <v>653717717</v>
      </c>
    </row>
    <row r="61" spans="2:11" s="76" customFormat="1" ht="15.75" x14ac:dyDescent="0.5">
      <c r="B61" s="571" t="s">
        <v>110</v>
      </c>
      <c r="C61" s="116" t="s">
        <v>236</v>
      </c>
      <c r="D61" s="117" t="s">
        <v>224</v>
      </c>
      <c r="E61" s="118">
        <v>36</v>
      </c>
      <c r="F61" s="118" t="s">
        <v>320</v>
      </c>
      <c r="G61" s="117" t="s">
        <v>239</v>
      </c>
      <c r="H61" s="119">
        <v>21363</v>
      </c>
      <c r="I61" s="120">
        <f t="shared" ca="1" si="0"/>
        <v>66</v>
      </c>
      <c r="J61" s="121">
        <v>622509006</v>
      </c>
      <c r="K61" s="122">
        <v>653717564</v>
      </c>
    </row>
    <row r="62" spans="2:11" s="76" customFormat="1" ht="15.75" x14ac:dyDescent="0.5">
      <c r="B62" s="571" t="s">
        <v>321</v>
      </c>
      <c r="C62" s="116" t="s">
        <v>261</v>
      </c>
      <c r="D62" s="117" t="s">
        <v>224</v>
      </c>
      <c r="E62" s="118">
        <v>32</v>
      </c>
      <c r="F62" s="118" t="s">
        <v>319</v>
      </c>
      <c r="G62" s="117" t="s">
        <v>239</v>
      </c>
      <c r="H62" s="119">
        <v>32431</v>
      </c>
      <c r="I62" s="120">
        <f t="shared" ca="1" si="0"/>
        <v>35</v>
      </c>
      <c r="J62" s="121">
        <v>754522624</v>
      </c>
      <c r="K62" s="122">
        <v>653716442</v>
      </c>
    </row>
    <row r="63" spans="2:11" s="76" customFormat="1" ht="15.75" x14ac:dyDescent="0.5">
      <c r="B63" s="571" t="s">
        <v>322</v>
      </c>
      <c r="C63" s="116" t="s">
        <v>236</v>
      </c>
      <c r="D63" s="117" t="s">
        <v>224</v>
      </c>
      <c r="E63" s="118">
        <v>36</v>
      </c>
      <c r="F63" s="118" t="s">
        <v>320</v>
      </c>
      <c r="G63" s="117" t="s">
        <v>239</v>
      </c>
      <c r="H63" s="119">
        <v>34096</v>
      </c>
      <c r="I63" s="120">
        <f t="shared" ca="1" si="0"/>
        <v>31</v>
      </c>
      <c r="J63" s="121">
        <v>772524481</v>
      </c>
      <c r="K63" s="122">
        <v>653716289</v>
      </c>
    </row>
    <row r="64" spans="2:11" s="76" customFormat="1" ht="15.75" x14ac:dyDescent="0.5">
      <c r="B64" s="571" t="s">
        <v>323</v>
      </c>
      <c r="C64" s="116" t="s">
        <v>314</v>
      </c>
      <c r="D64" s="117" t="s">
        <v>237</v>
      </c>
      <c r="E64" s="118">
        <v>11</v>
      </c>
      <c r="F64" s="118" t="s">
        <v>324</v>
      </c>
      <c r="G64" s="117" t="s">
        <v>219</v>
      </c>
      <c r="H64" s="119">
        <v>21743</v>
      </c>
      <c r="I64" s="120">
        <f t="shared" ca="1" si="0"/>
        <v>65</v>
      </c>
      <c r="J64" s="121">
        <v>484494769</v>
      </c>
      <c r="K64" s="122">
        <v>653718737</v>
      </c>
    </row>
    <row r="65" spans="2:11" s="76" customFormat="1" ht="15.75" x14ac:dyDescent="0.5">
      <c r="B65" s="571" t="s">
        <v>325</v>
      </c>
      <c r="C65" s="116" t="s">
        <v>287</v>
      </c>
      <c r="D65" s="117" t="s">
        <v>326</v>
      </c>
      <c r="E65" s="118">
        <v>21</v>
      </c>
      <c r="F65" s="118" t="s">
        <v>327</v>
      </c>
      <c r="G65" s="117" t="s">
        <v>234</v>
      </c>
      <c r="H65" s="119">
        <v>21344</v>
      </c>
      <c r="I65" s="120">
        <f t="shared" ca="1" si="0"/>
        <v>66</v>
      </c>
      <c r="J65" s="121">
        <v>556502197</v>
      </c>
      <c r="K65" s="122">
        <v>653718125</v>
      </c>
    </row>
    <row r="66" spans="2:11" s="76" customFormat="1" ht="15.75" x14ac:dyDescent="0.5">
      <c r="B66" s="571" t="s">
        <v>328</v>
      </c>
      <c r="C66" s="116" t="s">
        <v>287</v>
      </c>
      <c r="D66" s="117" t="s">
        <v>244</v>
      </c>
      <c r="E66" s="118">
        <v>21</v>
      </c>
      <c r="F66" s="118" t="s">
        <v>327</v>
      </c>
      <c r="G66" s="117" t="s">
        <v>239</v>
      </c>
      <c r="H66" s="119">
        <v>27991</v>
      </c>
      <c r="I66" s="120">
        <f t="shared" ca="1" si="0"/>
        <v>48</v>
      </c>
      <c r="J66" s="121">
        <v>706517672</v>
      </c>
      <c r="K66" s="122">
        <v>653716850</v>
      </c>
    </row>
    <row r="67" spans="2:11" s="76" customFormat="1" ht="15.75" x14ac:dyDescent="0.5">
      <c r="B67" s="571" t="s">
        <v>329</v>
      </c>
      <c r="C67" s="116" t="s">
        <v>287</v>
      </c>
      <c r="D67" s="117" t="s">
        <v>244</v>
      </c>
      <c r="E67" s="118">
        <v>21</v>
      </c>
      <c r="F67" s="118" t="s">
        <v>327</v>
      </c>
      <c r="G67" s="117" t="s">
        <v>241</v>
      </c>
      <c r="H67" s="119">
        <v>35317</v>
      </c>
      <c r="I67" s="120">
        <f t="shared" ca="1" si="0"/>
        <v>27</v>
      </c>
      <c r="J67" s="121">
        <v>886536242</v>
      </c>
      <c r="K67" s="122">
        <v>653715320</v>
      </c>
    </row>
    <row r="68" spans="2:11" s="76" customFormat="1" ht="15.75" x14ac:dyDescent="0.5">
      <c r="B68" s="571" t="s">
        <v>330</v>
      </c>
      <c r="C68" s="116" t="s">
        <v>314</v>
      </c>
      <c r="D68" s="117" t="s">
        <v>224</v>
      </c>
      <c r="E68" s="118">
        <v>35</v>
      </c>
      <c r="F68" s="118" t="s">
        <v>331</v>
      </c>
      <c r="G68" s="117" t="s">
        <v>246</v>
      </c>
      <c r="H68" s="119">
        <v>25853</v>
      </c>
      <c r="I68" s="120">
        <f t="shared" ca="1" si="0"/>
        <v>53</v>
      </c>
      <c r="J68" s="121">
        <v>616508387</v>
      </c>
      <c r="K68" s="122">
        <v>653717615</v>
      </c>
    </row>
    <row r="69" spans="2:11" s="76" customFormat="1" ht="15.75" x14ac:dyDescent="0.5">
      <c r="B69" s="571" t="s">
        <v>332</v>
      </c>
      <c r="C69" s="116" t="s">
        <v>265</v>
      </c>
      <c r="D69" s="117" t="s">
        <v>231</v>
      </c>
      <c r="E69" s="118">
        <v>31</v>
      </c>
      <c r="F69" s="118" t="s">
        <v>333</v>
      </c>
      <c r="G69" s="117" t="s">
        <v>239</v>
      </c>
      <c r="H69" s="119">
        <v>26326</v>
      </c>
      <c r="I69" s="120">
        <f t="shared" ca="1" si="0"/>
        <v>52</v>
      </c>
      <c r="J69" s="121">
        <v>688515815</v>
      </c>
      <c r="K69" s="122">
        <v>653717003</v>
      </c>
    </row>
    <row r="70" spans="2:11" s="76" customFormat="1" ht="15.75" x14ac:dyDescent="0.5">
      <c r="B70" s="571" t="s">
        <v>334</v>
      </c>
      <c r="C70" s="116" t="s">
        <v>314</v>
      </c>
      <c r="D70" s="117" t="s">
        <v>224</v>
      </c>
      <c r="E70" s="118">
        <v>35</v>
      </c>
      <c r="F70" s="118" t="s">
        <v>331</v>
      </c>
      <c r="G70" s="117" t="s">
        <v>239</v>
      </c>
      <c r="H70" s="119">
        <v>33541</v>
      </c>
      <c r="I70" s="120">
        <f t="shared" ca="1" si="0"/>
        <v>32</v>
      </c>
      <c r="J70" s="121">
        <v>766523862</v>
      </c>
      <c r="K70" s="122">
        <v>653716340</v>
      </c>
    </row>
    <row r="71" spans="2:11" s="76" customFormat="1" ht="15.75" x14ac:dyDescent="0.5">
      <c r="B71" s="571" t="s">
        <v>335</v>
      </c>
      <c r="C71" s="116" t="s">
        <v>258</v>
      </c>
      <c r="D71" s="117" t="s">
        <v>237</v>
      </c>
      <c r="E71" s="118">
        <v>17</v>
      </c>
      <c r="F71" s="118" t="s">
        <v>336</v>
      </c>
      <c r="G71" s="117" t="s">
        <v>239</v>
      </c>
      <c r="H71" s="119">
        <v>22154</v>
      </c>
      <c r="I71" s="120">
        <f t="shared" ca="1" si="0"/>
        <v>64</v>
      </c>
      <c r="J71" s="121">
        <v>490495388</v>
      </c>
      <c r="K71" s="122">
        <v>653718686</v>
      </c>
    </row>
    <row r="72" spans="2:11" s="76" customFormat="1" ht="15.75" x14ac:dyDescent="0.5">
      <c r="B72" s="571" t="s">
        <v>337</v>
      </c>
      <c r="C72" s="116" t="s">
        <v>216</v>
      </c>
      <c r="D72" s="117" t="s">
        <v>338</v>
      </c>
      <c r="E72" s="118">
        <v>27</v>
      </c>
      <c r="F72" s="118" t="s">
        <v>339</v>
      </c>
      <c r="G72" s="117" t="s">
        <v>219</v>
      </c>
      <c r="H72" s="119">
        <v>22154</v>
      </c>
      <c r="I72" s="120">
        <f t="shared" ca="1" si="0"/>
        <v>64</v>
      </c>
      <c r="J72" s="121">
        <v>562502816</v>
      </c>
      <c r="K72" s="122">
        <v>653718074</v>
      </c>
    </row>
    <row r="73" spans="2:11" s="76" customFormat="1" ht="15.75" x14ac:dyDescent="0.5">
      <c r="B73" s="571" t="s">
        <v>340</v>
      </c>
      <c r="C73" s="116" t="s">
        <v>216</v>
      </c>
      <c r="D73" s="117" t="s">
        <v>244</v>
      </c>
      <c r="E73" s="118">
        <v>27</v>
      </c>
      <c r="F73" s="118" t="s">
        <v>339</v>
      </c>
      <c r="G73" s="117" t="s">
        <v>341</v>
      </c>
      <c r="H73" s="119">
        <v>28546</v>
      </c>
      <c r="I73" s="120">
        <f t="shared" ca="1" si="0"/>
        <v>46</v>
      </c>
      <c r="J73" s="121">
        <v>712518291</v>
      </c>
      <c r="K73" s="122">
        <v>653716799</v>
      </c>
    </row>
    <row r="74" spans="2:11" s="76" customFormat="1" ht="15.75" x14ac:dyDescent="0.5">
      <c r="B74" s="571" t="s">
        <v>342</v>
      </c>
      <c r="C74" s="116" t="s">
        <v>216</v>
      </c>
      <c r="D74" s="117" t="s">
        <v>244</v>
      </c>
      <c r="E74" s="118">
        <v>27</v>
      </c>
      <c r="F74" s="118" t="s">
        <v>339</v>
      </c>
      <c r="G74" s="117" t="s">
        <v>234</v>
      </c>
      <c r="H74" s="119">
        <v>35206</v>
      </c>
      <c r="I74" s="120">
        <f t="shared" ca="1" si="0"/>
        <v>28</v>
      </c>
      <c r="J74" s="121">
        <v>892536861</v>
      </c>
      <c r="K74" s="122">
        <v>653715269</v>
      </c>
    </row>
    <row r="75" spans="2:11" s="76" customFormat="1" ht="15.75" x14ac:dyDescent="0.5">
      <c r="B75" s="571" t="s">
        <v>343</v>
      </c>
      <c r="C75" s="116" t="s">
        <v>258</v>
      </c>
      <c r="D75" s="117" t="s">
        <v>237</v>
      </c>
      <c r="E75" s="118">
        <v>29</v>
      </c>
      <c r="F75" s="118" t="s">
        <v>344</v>
      </c>
      <c r="G75" s="117" t="s">
        <v>239</v>
      </c>
      <c r="H75" s="119">
        <v>22976</v>
      </c>
      <c r="I75" s="120">
        <f t="shared" ca="1" si="0"/>
        <v>61</v>
      </c>
      <c r="J75" s="121">
        <v>502496626</v>
      </c>
      <c r="K75" s="122">
        <v>653718584</v>
      </c>
    </row>
    <row r="76" spans="2:11" s="76" customFormat="1" ht="15.75" x14ac:dyDescent="0.5">
      <c r="B76" s="571" t="s">
        <v>345</v>
      </c>
      <c r="C76" s="116" t="s">
        <v>250</v>
      </c>
      <c r="D76" s="117" t="s">
        <v>244</v>
      </c>
      <c r="E76" s="118">
        <v>3</v>
      </c>
      <c r="F76" s="118" t="s">
        <v>346</v>
      </c>
      <c r="G76" s="117" t="s">
        <v>241</v>
      </c>
      <c r="H76" s="119">
        <v>25442</v>
      </c>
      <c r="I76" s="120">
        <f t="shared" ref="I76:I84" ca="1" si="1">DATEDIF(H76,TODAY(),"y")</f>
        <v>55</v>
      </c>
      <c r="J76" s="121">
        <v>538500340</v>
      </c>
      <c r="K76" s="122">
        <v>653718278</v>
      </c>
    </row>
    <row r="77" spans="2:11" s="76" customFormat="1" ht="15.75" x14ac:dyDescent="0.5">
      <c r="B77" s="571" t="s">
        <v>347</v>
      </c>
      <c r="C77" s="116" t="s">
        <v>216</v>
      </c>
      <c r="D77" s="117" t="s">
        <v>224</v>
      </c>
      <c r="E77" s="118">
        <v>2</v>
      </c>
      <c r="F77" s="118" t="s">
        <v>348</v>
      </c>
      <c r="G77" s="117" t="s">
        <v>246</v>
      </c>
      <c r="H77" s="119">
        <v>22976</v>
      </c>
      <c r="I77" s="120">
        <f t="shared" ca="1" si="1"/>
        <v>61</v>
      </c>
      <c r="J77" s="121">
        <v>574504054</v>
      </c>
      <c r="K77" s="122">
        <v>653717972</v>
      </c>
    </row>
    <row r="78" spans="2:11" s="76" customFormat="1" ht="15.75" x14ac:dyDescent="0.5">
      <c r="B78" s="571" t="s">
        <v>349</v>
      </c>
      <c r="C78" s="116" t="s">
        <v>230</v>
      </c>
      <c r="D78" s="117" t="s">
        <v>224</v>
      </c>
      <c r="E78" s="118">
        <v>37</v>
      </c>
      <c r="F78" s="118" t="s">
        <v>350</v>
      </c>
      <c r="G78" s="117" t="s">
        <v>239</v>
      </c>
      <c r="H78" s="119">
        <v>21364</v>
      </c>
      <c r="I78" s="120">
        <f t="shared" ca="1" si="1"/>
        <v>66</v>
      </c>
      <c r="J78" s="121">
        <v>628509625</v>
      </c>
      <c r="K78" s="122">
        <v>653717513</v>
      </c>
    </row>
    <row r="79" spans="2:11" s="76" customFormat="1" ht="15.75" x14ac:dyDescent="0.5">
      <c r="B79" s="571" t="s">
        <v>351</v>
      </c>
      <c r="C79" s="116" t="s">
        <v>216</v>
      </c>
      <c r="D79" s="117" t="s">
        <v>224</v>
      </c>
      <c r="E79" s="118">
        <v>2</v>
      </c>
      <c r="F79" s="118" t="s">
        <v>348</v>
      </c>
      <c r="G79" s="117" t="s">
        <v>239</v>
      </c>
      <c r="H79" s="119">
        <v>29656</v>
      </c>
      <c r="I79" s="120">
        <f t="shared" ca="1" si="1"/>
        <v>43</v>
      </c>
      <c r="J79" s="121">
        <v>724519529</v>
      </c>
      <c r="K79" s="122">
        <v>653716697</v>
      </c>
    </row>
    <row r="80" spans="2:11" s="76" customFormat="1" ht="15.75" x14ac:dyDescent="0.5">
      <c r="B80" s="571" t="s">
        <v>352</v>
      </c>
      <c r="C80" s="116" t="s">
        <v>230</v>
      </c>
      <c r="D80" s="117" t="s">
        <v>224</v>
      </c>
      <c r="E80" s="118">
        <v>37</v>
      </c>
      <c r="F80" s="118" t="s">
        <v>350</v>
      </c>
      <c r="G80" s="117" t="s">
        <v>239</v>
      </c>
      <c r="H80" s="119">
        <v>34651</v>
      </c>
      <c r="I80" s="120">
        <f t="shared" ca="1" si="1"/>
        <v>29</v>
      </c>
      <c r="J80" s="121">
        <v>778525100</v>
      </c>
      <c r="K80" s="122">
        <v>653716238</v>
      </c>
    </row>
    <row r="81" spans="2:11" s="76" customFormat="1" ht="15.75" x14ac:dyDescent="0.5">
      <c r="B81" s="571" t="s">
        <v>353</v>
      </c>
      <c r="C81" s="116" t="s">
        <v>258</v>
      </c>
      <c r="D81" s="117" t="s">
        <v>237</v>
      </c>
      <c r="E81" s="118">
        <v>29</v>
      </c>
      <c r="F81" s="118" t="s">
        <v>344</v>
      </c>
      <c r="G81" s="117" t="s">
        <v>219</v>
      </c>
      <c r="H81" s="119">
        <v>36316</v>
      </c>
      <c r="I81" s="120">
        <f t="shared" ca="1" si="1"/>
        <v>25</v>
      </c>
      <c r="J81" s="121">
        <v>832530671</v>
      </c>
      <c r="K81" s="122">
        <v>653715779</v>
      </c>
    </row>
    <row r="82" spans="2:11" s="76" customFormat="1" ht="15.75" x14ac:dyDescent="0.5">
      <c r="B82" s="571" t="s">
        <v>273</v>
      </c>
      <c r="C82" s="116" t="s">
        <v>250</v>
      </c>
      <c r="D82" s="117" t="s">
        <v>244</v>
      </c>
      <c r="E82" s="118">
        <v>3</v>
      </c>
      <c r="F82" s="118" t="s">
        <v>346</v>
      </c>
      <c r="G82" s="117" t="s">
        <v>228</v>
      </c>
      <c r="H82" s="119">
        <v>35650</v>
      </c>
      <c r="I82" s="120">
        <f t="shared" ca="1" si="1"/>
        <v>27</v>
      </c>
      <c r="J82" s="121">
        <v>868534385</v>
      </c>
      <c r="K82" s="122">
        <v>653715473</v>
      </c>
    </row>
    <row r="83" spans="2:11" s="76" customFormat="1" ht="15.75" x14ac:dyDescent="0.5">
      <c r="B83" s="571" t="s">
        <v>354</v>
      </c>
      <c r="C83" s="116" t="s">
        <v>216</v>
      </c>
      <c r="D83" s="117" t="s">
        <v>224</v>
      </c>
      <c r="E83" s="118">
        <v>2</v>
      </c>
      <c r="F83" s="118" t="s">
        <v>348</v>
      </c>
      <c r="G83" s="117" t="s">
        <v>228</v>
      </c>
      <c r="H83" s="119">
        <v>34984</v>
      </c>
      <c r="I83" s="120">
        <f t="shared" ca="1" si="1"/>
        <v>28</v>
      </c>
      <c r="J83" s="121">
        <v>904538099</v>
      </c>
      <c r="K83" s="122">
        <v>653715167</v>
      </c>
    </row>
    <row r="84" spans="2:11" s="76" customFormat="1" ht="15.75" x14ac:dyDescent="0.5">
      <c r="B84" s="571" t="s">
        <v>355</v>
      </c>
      <c r="C84" s="123" t="s">
        <v>261</v>
      </c>
      <c r="D84" s="124" t="s">
        <v>231</v>
      </c>
      <c r="E84" s="125">
        <v>19</v>
      </c>
      <c r="F84" s="125" t="s">
        <v>356</v>
      </c>
      <c r="G84" s="124" t="s">
        <v>280</v>
      </c>
      <c r="H84" s="126">
        <v>25216</v>
      </c>
      <c r="I84" s="127">
        <f t="shared" ca="1" si="1"/>
        <v>55</v>
      </c>
      <c r="J84" s="128">
        <v>676514577</v>
      </c>
      <c r="K84" s="129">
        <v>653717105</v>
      </c>
    </row>
  </sheetData>
  <mergeCells count="1">
    <mergeCell ref="A1:K1"/>
  </mergeCells>
  <printOptions horizontalCentered="1"/>
  <pageMargins left="0.19685039370078741" right="0.19685039370078741" top="0.98425196850393704" bottom="0.19685039370078741" header="0.51181102362204722" footer="0.51181102362204722"/>
  <pageSetup paperSize="9" scale="75" orientation="portrait" blackAndWhite="1" horizontalDpi="4294967293" verticalDpi="4294967293" r:id="rId1"/>
  <headerFooter scaleWithDoc="0">
    <oddHeader>&amp;C&amp;20Basiscursus gecombineerd met gevorderd</oddHeader>
    <oddFooter>&amp;L® computraining&amp;R&amp;D</oddFooter>
    <firstHeader>&amp;L&amp;P&amp;C&amp;24Basiscursus Excel 2010</firstHeader>
    <firstFooter>&amp;L® computraining&amp;R&amp;D</firstFooter>
  </headerFooter>
  <drawing r:id="rId2"/>
  <legacyDrawing r:id="rId3"/>
  <oleObjects>
    <mc:AlternateContent xmlns:mc="http://schemas.openxmlformats.org/markup-compatibility/2006">
      <mc:Choice Requires="x14">
        <oleObject progId="PBrush" shapeId="51201" r:id="rId4">
          <objectPr defaultSize="0" autoPict="0" r:id="rId5">
            <anchor moveWithCells="1" sizeWithCells="1">
              <from>
                <xdr:col>2</xdr:col>
                <xdr:colOff>366713</xdr:colOff>
                <xdr:row>0</xdr:row>
                <xdr:rowOff>290513</xdr:rowOff>
              </from>
              <to>
                <xdr:col>2</xdr:col>
                <xdr:colOff>366713</xdr:colOff>
                <xdr:row>0</xdr:row>
                <xdr:rowOff>290513</xdr:rowOff>
              </to>
            </anchor>
          </objectPr>
        </oleObject>
      </mc:Choice>
      <mc:Fallback>
        <oleObject progId="PBrush" shapeId="51201" r:id="rId4"/>
      </mc:Fallback>
    </mc:AlternateContent>
    <mc:AlternateContent xmlns:mc="http://schemas.openxmlformats.org/markup-compatibility/2006">
      <mc:Choice Requires="x14">
        <oleObject progId="PBrush" shapeId="51202" r:id="rId6">
          <objectPr defaultSize="0" autoPict="0" r:id="rId5">
            <anchor moveWithCells="1" sizeWithCells="1">
              <from>
                <xdr:col>2</xdr:col>
                <xdr:colOff>366713</xdr:colOff>
                <xdr:row>0</xdr:row>
                <xdr:rowOff>290513</xdr:rowOff>
              </from>
              <to>
                <xdr:col>2</xdr:col>
                <xdr:colOff>366713</xdr:colOff>
                <xdr:row>0</xdr:row>
                <xdr:rowOff>290513</xdr:rowOff>
              </to>
            </anchor>
          </objectPr>
        </oleObject>
      </mc:Choice>
      <mc:Fallback>
        <oleObject progId="PBrush" shapeId="51202" r:id="rId6"/>
      </mc:Fallback>
    </mc:AlternateContent>
  </oleObjects>
  <tableParts count="1">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6"/>
  <sheetViews>
    <sheetView showGridLines="0" zoomScaleNormal="100" zoomScaleSheetLayoutView="80" workbookViewId="0">
      <selection sqref="A1:G1"/>
    </sheetView>
  </sheetViews>
  <sheetFormatPr defaultColWidth="9.1328125" defaultRowHeight="14.25" x14ac:dyDescent="0.45"/>
  <cols>
    <col min="1" max="1" width="4.3984375" style="93" customWidth="1"/>
    <col min="2" max="2" width="15.3984375" customWidth="1"/>
    <col min="3" max="3" width="16.3984375" customWidth="1"/>
    <col min="4" max="4" width="34.73046875" customWidth="1"/>
    <col min="5" max="5" width="8" customWidth="1"/>
    <col min="6" max="6" width="5" customWidth="1"/>
    <col min="7" max="7" width="11.73046875" customWidth="1"/>
    <col min="14" max="14" width="20.3984375" customWidth="1"/>
  </cols>
  <sheetData>
    <row r="1" spans="1:14" s="17" customFormat="1" ht="30.75" customHeight="1" thickBot="1" x14ac:dyDescent="0.5">
      <c r="A1" s="785" t="s">
        <v>357</v>
      </c>
      <c r="B1" s="785"/>
      <c r="C1" s="785"/>
      <c r="D1" s="785"/>
      <c r="E1" s="785"/>
      <c r="F1" s="785"/>
      <c r="G1" s="785"/>
    </row>
    <row r="2" spans="1:14" s="20" customFormat="1" ht="18.399999999999999" thickTop="1" x14ac:dyDescent="0.55000000000000004">
      <c r="A2" s="9" t="s">
        <v>358</v>
      </c>
      <c r="B2" s="9"/>
      <c r="C2" s="9"/>
      <c r="D2" s="9"/>
      <c r="E2" s="9"/>
      <c r="F2" s="9"/>
      <c r="G2" s="9"/>
      <c r="J2" s="130"/>
      <c r="K2" s="130"/>
    </row>
    <row r="3" spans="1:14" s="133" customFormat="1" ht="15.75" x14ac:dyDescent="0.5">
      <c r="A3" s="131">
        <v>1</v>
      </c>
      <c r="B3" s="132" t="s">
        <v>359</v>
      </c>
      <c r="C3" s="132"/>
      <c r="D3" s="132"/>
      <c r="E3" s="132"/>
      <c r="F3" s="132"/>
      <c r="G3" s="132"/>
      <c r="J3" s="11"/>
      <c r="K3" s="11"/>
    </row>
    <row r="4" spans="1:14" s="133" customFormat="1" ht="15.75" x14ac:dyDescent="0.5">
      <c r="A4" s="131">
        <v>2</v>
      </c>
      <c r="B4" s="132" t="s">
        <v>360</v>
      </c>
      <c r="C4" s="132"/>
      <c r="D4" s="132"/>
      <c r="E4" s="132"/>
      <c r="F4" s="132"/>
      <c r="G4" s="132"/>
      <c r="J4" s="11"/>
      <c r="K4" s="11"/>
    </row>
    <row r="5" spans="1:14" s="133" customFormat="1" ht="15.75" x14ac:dyDescent="0.5">
      <c r="A5" s="131">
        <v>3</v>
      </c>
      <c r="B5" s="132" t="s">
        <v>361</v>
      </c>
      <c r="C5" s="132"/>
      <c r="D5" s="132"/>
      <c r="E5" s="132"/>
      <c r="F5" s="132"/>
      <c r="G5" s="132"/>
      <c r="J5" s="11"/>
      <c r="K5" s="11"/>
    </row>
    <row r="6" spans="1:14" s="133" customFormat="1" ht="15.75" x14ac:dyDescent="0.5">
      <c r="A6" s="131">
        <v>4</v>
      </c>
      <c r="B6" s="132" t="s">
        <v>362</v>
      </c>
      <c r="C6" s="132"/>
      <c r="D6" s="132"/>
      <c r="E6" s="132"/>
      <c r="F6" s="132"/>
      <c r="G6" s="132"/>
      <c r="J6" s="11"/>
      <c r="K6" s="11"/>
    </row>
    <row r="7" spans="1:14" s="133" customFormat="1" ht="15.75" x14ac:dyDescent="0.5">
      <c r="A7" s="131">
        <v>5</v>
      </c>
      <c r="B7" s="132" t="s">
        <v>363</v>
      </c>
      <c r="C7" s="132"/>
      <c r="D7" s="132"/>
      <c r="E7" s="132"/>
      <c r="F7" s="132"/>
      <c r="G7" s="132"/>
      <c r="H7" s="544"/>
      <c r="J7" s="11"/>
      <c r="K7" s="11"/>
    </row>
    <row r="8" spans="1:14" s="133" customFormat="1" ht="15.75" x14ac:dyDescent="0.5">
      <c r="A8" s="131">
        <v>6</v>
      </c>
      <c r="B8" s="132" t="s">
        <v>364</v>
      </c>
      <c r="C8" s="132"/>
      <c r="D8" s="132"/>
      <c r="E8" s="132"/>
      <c r="F8" s="132"/>
      <c r="G8" s="132"/>
      <c r="H8" s="581" t="s">
        <v>365</v>
      </c>
      <c r="J8" s="11"/>
      <c r="K8" s="11"/>
    </row>
    <row r="9" spans="1:14" ht="14.65" thickBot="1" x14ac:dyDescent="0.5">
      <c r="A9" s="313" t="s">
        <v>51</v>
      </c>
      <c r="B9" s="768"/>
      <c r="C9" s="768"/>
      <c r="D9" s="768"/>
      <c r="E9" s="768"/>
      <c r="F9" s="768"/>
      <c r="G9" s="768"/>
      <c r="H9" s="136"/>
    </row>
    <row r="10" spans="1:14" s="142" customFormat="1" ht="23.65" thickTop="1" x14ac:dyDescent="0.7">
      <c r="A10" s="166"/>
      <c r="B10" s="139"/>
      <c r="C10" s="140"/>
      <c r="D10" s="167" t="s">
        <v>371</v>
      </c>
      <c r="E10" s="140"/>
      <c r="F10" s="140"/>
      <c r="G10" s="141"/>
    </row>
    <row r="11" spans="1:14" x14ac:dyDescent="0.45">
      <c r="A11" s="168" t="s">
        <v>372</v>
      </c>
      <c r="G11" s="144"/>
    </row>
    <row r="12" spans="1:14" s="11" customFormat="1" ht="16.5" customHeight="1" x14ac:dyDescent="0.7">
      <c r="A12" s="169" t="s">
        <v>373</v>
      </c>
      <c r="B12" s="170"/>
      <c r="C12"/>
      <c r="D12" s="171" t="s">
        <v>368</v>
      </c>
      <c r="E12"/>
      <c r="F12"/>
      <c r="G12" s="144"/>
      <c r="H12" s="142"/>
    </row>
    <row r="13" spans="1:14" ht="25.5" customHeight="1" x14ac:dyDescent="0.45">
      <c r="A13" s="169"/>
      <c r="G13" s="144"/>
    </row>
    <row r="14" spans="1:14" ht="17.25" customHeight="1" x14ac:dyDescent="0.55000000000000004">
      <c r="A14" s="147"/>
      <c r="C14" s="148"/>
      <c r="D14" s="149"/>
      <c r="E14" s="150"/>
      <c r="F14" s="150"/>
      <c r="G14" s="151"/>
      <c r="H14" s="152" t="s">
        <v>369</v>
      </c>
      <c r="N14" s="130"/>
    </row>
    <row r="15" spans="1:14" ht="17.25" customHeight="1" x14ac:dyDescent="0.55000000000000004">
      <c r="A15" s="172"/>
      <c r="D15" s="173"/>
      <c r="E15" s="17"/>
      <c r="F15" s="17"/>
      <c r="G15" s="153"/>
      <c r="N15" s="154"/>
    </row>
    <row r="16" spans="1:14" ht="17.25" customHeight="1" x14ac:dyDescent="0.55000000000000004">
      <c r="A16" s="174" t="s">
        <v>374</v>
      </c>
      <c r="C16" s="6"/>
      <c r="D16" s="6"/>
      <c r="G16" s="144"/>
      <c r="H16" s="152"/>
      <c r="N16" s="130"/>
    </row>
    <row r="17" spans="1:10" ht="22.5" customHeight="1" x14ac:dyDescent="0.45">
      <c r="A17" s="175" t="s">
        <v>375</v>
      </c>
      <c r="B17" s="148"/>
      <c r="D17" s="176" t="s">
        <v>376</v>
      </c>
      <c r="G17" s="144"/>
    </row>
    <row r="18" spans="1:10" s="130" customFormat="1" ht="17.649999999999999" customHeight="1" x14ac:dyDescent="0.55000000000000004">
      <c r="A18" s="175" t="s">
        <v>377</v>
      </c>
      <c r="C18"/>
      <c r="D18"/>
      <c r="E18"/>
      <c r="F18"/>
      <c r="G18" s="144"/>
      <c r="H18" s="158"/>
      <c r="J18" s="159"/>
    </row>
    <row r="19" spans="1:10" s="130" customFormat="1" ht="26.25" customHeight="1" x14ac:dyDescent="0.55000000000000004">
      <c r="A19" s="177" t="s">
        <v>378</v>
      </c>
      <c r="C19"/>
      <c r="D19" s="99" t="s">
        <v>379</v>
      </c>
      <c r="E19"/>
      <c r="F19"/>
      <c r="G19" s="144"/>
    </row>
    <row r="20" spans="1:10" s="130" customFormat="1" ht="18.399999999999999" thickBot="1" x14ac:dyDescent="0.6">
      <c r="A20" s="178" t="s">
        <v>380</v>
      </c>
      <c r="B20" s="161"/>
      <c r="C20" s="162"/>
      <c r="D20" s="162"/>
      <c r="E20" s="163"/>
      <c r="F20" s="163"/>
      <c r="G20" s="164"/>
    </row>
    <row r="21" spans="1:10" s="130" customFormat="1" ht="14.65" customHeight="1" thickTop="1" thickBot="1" x14ac:dyDescent="0.6">
      <c r="C21"/>
      <c r="D21"/>
      <c r="E21" s="165"/>
      <c r="F21" s="165"/>
      <c r="G21" s="165"/>
    </row>
    <row r="22" spans="1:10" ht="14.65" thickTop="1" x14ac:dyDescent="0.45">
      <c r="A22" s="786"/>
      <c r="B22" s="786"/>
      <c r="C22" s="786"/>
      <c r="D22" s="786"/>
      <c r="E22" s="786"/>
      <c r="F22" s="786"/>
      <c r="G22" s="786"/>
    </row>
    <row r="23" spans="1:10" x14ac:dyDescent="0.45">
      <c r="A23" s="313" t="s">
        <v>58</v>
      </c>
      <c r="B23" s="313"/>
      <c r="C23" s="135"/>
      <c r="D23" s="135"/>
      <c r="E23" s="135"/>
      <c r="F23" s="135"/>
      <c r="G23" s="135"/>
    </row>
    <row r="24" spans="1:10" ht="14.65" thickBot="1" x14ac:dyDescent="0.5">
      <c r="A24" s="135" t="s">
        <v>366</v>
      </c>
      <c r="B24" s="768"/>
      <c r="C24" s="768"/>
      <c r="D24" s="768"/>
      <c r="E24" s="768"/>
      <c r="F24" s="768"/>
      <c r="G24" s="768"/>
    </row>
    <row r="25" spans="1:10" ht="25.9" thickTop="1" x14ac:dyDescent="0.8">
      <c r="A25" s="137"/>
      <c r="B25" s="138" t="s">
        <v>367</v>
      </c>
      <c r="C25" s="139"/>
      <c r="D25" s="139"/>
      <c r="E25" s="140"/>
      <c r="F25" s="140"/>
      <c r="G25" s="141"/>
    </row>
    <row r="26" spans="1:10" x14ac:dyDescent="0.45">
      <c r="A26" s="143"/>
      <c r="G26" s="144"/>
    </row>
    <row r="27" spans="1:10" ht="14.65" thickBot="1" x14ac:dyDescent="0.5">
      <c r="A27" s="143"/>
      <c r="B27" s="11"/>
      <c r="D27" s="6"/>
      <c r="G27" s="144"/>
    </row>
    <row r="28" spans="1:10" ht="25.9" thickBot="1" x14ac:dyDescent="0.5">
      <c r="A28" s="143"/>
      <c r="B28" s="145"/>
      <c r="D28" s="146" t="s">
        <v>368</v>
      </c>
      <c r="G28" s="144"/>
    </row>
    <row r="29" spans="1:10" ht="23.65" thickTop="1" x14ac:dyDescent="0.45">
      <c r="A29" s="147"/>
      <c r="C29" s="148"/>
      <c r="D29" s="149"/>
      <c r="E29" s="150"/>
      <c r="F29" s="150"/>
      <c r="G29" s="151"/>
    </row>
    <row r="30" spans="1:10" x14ac:dyDescent="0.45">
      <c r="A30" s="143"/>
      <c r="D30" s="784" t="s">
        <v>370</v>
      </c>
      <c r="E30" s="17"/>
      <c r="F30" s="17"/>
      <c r="G30" s="153"/>
    </row>
    <row r="31" spans="1:10" x14ac:dyDescent="0.45">
      <c r="A31" s="155"/>
      <c r="C31" s="6"/>
      <c r="D31" s="784"/>
      <c r="G31" s="144"/>
    </row>
    <row r="32" spans="1:10" ht="18" x14ac:dyDescent="0.45">
      <c r="A32" s="156"/>
      <c r="B32" s="148"/>
      <c r="D32" s="784"/>
      <c r="G32" s="144"/>
    </row>
    <row r="33" spans="1:7" ht="18" x14ac:dyDescent="0.55000000000000004">
      <c r="A33" s="157"/>
      <c r="B33" s="130"/>
      <c r="G33" s="144"/>
    </row>
    <row r="34" spans="1:7" ht="18" x14ac:dyDescent="0.55000000000000004">
      <c r="A34" s="157"/>
      <c r="B34" s="130"/>
      <c r="D34" s="130"/>
      <c r="G34" s="144"/>
    </row>
    <row r="35" spans="1:7" ht="18.399999999999999" thickBot="1" x14ac:dyDescent="0.6">
      <c r="A35" s="160"/>
      <c r="B35" s="161"/>
      <c r="C35" s="162"/>
      <c r="D35" s="162"/>
      <c r="E35" s="163"/>
      <c r="F35" s="163"/>
      <c r="G35" s="164"/>
    </row>
    <row r="36" spans="1:7" ht="14.65" thickTop="1" x14ac:dyDescent="0.45"/>
  </sheetData>
  <mergeCells count="3">
    <mergeCell ref="D30:D32"/>
    <mergeCell ref="A1:G1"/>
    <mergeCell ref="A22:G22"/>
  </mergeCells>
  <printOptions horizontalCentered="1"/>
  <pageMargins left="0.19685039370078741" right="0.19685039370078741" top="0.98425196850393704" bottom="0.19685039370078741" header="0.51181102362204722" footer="0.51181102362204722"/>
  <pageSetup paperSize="9" scale="95" orientation="portrait" blackAndWhite="1" horizontalDpi="4294967293" verticalDpi="4294967293" r:id="rId1"/>
  <headerFooter scaleWithDoc="0">
    <oddHeader>&amp;C&amp;20Excel cursus basis gecombineeerd met gevorderd &amp;R&amp;G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52227" r:id="rId5">
          <objectPr defaultSize="0" autoPict="0" r:id="rId6">
            <anchor moveWithCells="1" sizeWithCells="1">
              <from>
                <xdr:col>3</xdr:col>
                <xdr:colOff>61913</xdr:colOff>
                <xdr:row>22</xdr:row>
                <xdr:rowOff>38100</xdr:rowOff>
              </from>
              <to>
                <xdr:col>3</xdr:col>
                <xdr:colOff>61913</xdr:colOff>
                <xdr:row>22</xdr:row>
                <xdr:rowOff>38100</xdr:rowOff>
              </to>
            </anchor>
          </objectPr>
        </oleObject>
      </mc:Choice>
      <mc:Fallback>
        <oleObject progId="PBrush" shapeId="52227" r:id="rId5"/>
      </mc:Fallback>
    </mc:AlternateContent>
    <mc:AlternateContent xmlns:mc="http://schemas.openxmlformats.org/markup-compatibility/2006">
      <mc:Choice Requires="x14">
        <oleObject progId="PBrush" shapeId="52228" r:id="rId7">
          <objectPr defaultSize="0" autoPict="0" r:id="rId6">
            <anchor moveWithCells="1" sizeWithCells="1">
              <from>
                <xdr:col>3</xdr:col>
                <xdr:colOff>61913</xdr:colOff>
                <xdr:row>22</xdr:row>
                <xdr:rowOff>38100</xdr:rowOff>
              </from>
              <to>
                <xdr:col>3</xdr:col>
                <xdr:colOff>61913</xdr:colOff>
                <xdr:row>22</xdr:row>
                <xdr:rowOff>38100</xdr:rowOff>
              </to>
            </anchor>
          </objectPr>
        </oleObject>
      </mc:Choice>
      <mc:Fallback>
        <oleObject progId="PBrush" shapeId="522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2"/>
  <sheetViews>
    <sheetView showGridLines="0" zoomScaleNormal="100" zoomScaleSheetLayoutView="100" workbookViewId="0">
      <selection activeCell="H11" sqref="H11:I13"/>
    </sheetView>
  </sheetViews>
  <sheetFormatPr defaultColWidth="9.1328125" defaultRowHeight="14.25" x14ac:dyDescent="0.45"/>
  <cols>
    <col min="1" max="1" width="3.1328125" style="93" customWidth="1"/>
    <col min="4" max="4" width="3" customWidth="1"/>
    <col min="7" max="7" width="3" customWidth="1"/>
    <col min="8" max="9" width="9.73046875" customWidth="1"/>
    <col min="10" max="10" width="3" customWidth="1"/>
    <col min="12" max="12" width="11.1328125" bestFit="1" customWidth="1"/>
    <col min="13" max="13" width="23.73046875" customWidth="1"/>
    <col min="16" max="16" width="12.3984375" bestFit="1" customWidth="1"/>
  </cols>
  <sheetData>
    <row r="1" spans="1:13" s="180" customFormat="1" ht="30.75" customHeight="1" thickBot="1" x14ac:dyDescent="0.5">
      <c r="A1" s="777" t="s">
        <v>381</v>
      </c>
      <c r="B1" s="777"/>
      <c r="C1" s="777"/>
      <c r="D1" s="777"/>
      <c r="E1" s="777"/>
      <c r="F1" s="777"/>
      <c r="G1" s="777"/>
      <c r="H1" s="777"/>
      <c r="I1" s="777"/>
      <c r="J1" s="777"/>
      <c r="K1" s="777"/>
      <c r="L1" s="777"/>
      <c r="M1" s="777"/>
    </row>
    <row r="2" spans="1:13" s="180" customFormat="1" ht="21" customHeight="1" thickTop="1" x14ac:dyDescent="0.45">
      <c r="A2" s="181" t="s">
        <v>382</v>
      </c>
      <c r="B2" s="182"/>
      <c r="C2" s="182"/>
      <c r="D2" s="182"/>
      <c r="E2" s="182"/>
      <c r="F2" s="182"/>
      <c r="G2" s="182"/>
      <c r="H2" s="182"/>
      <c r="I2" s="182"/>
      <c r="J2" s="182"/>
      <c r="K2" s="182"/>
      <c r="L2" s="182"/>
      <c r="M2" s="183"/>
    </row>
    <row r="3" spans="1:13" s="27" customFormat="1" ht="15.75" x14ac:dyDescent="0.5">
      <c r="A3" s="27">
        <v>1</v>
      </c>
      <c r="B3" s="27" t="s">
        <v>383</v>
      </c>
      <c r="C3" s="23"/>
      <c r="D3" s="99"/>
      <c r="E3" s="23"/>
      <c r="F3" s="99"/>
      <c r="G3" s="23"/>
      <c r="K3" s="23"/>
    </row>
    <row r="4" spans="1:13" s="27" customFormat="1" ht="15.75" x14ac:dyDescent="0.5">
      <c r="A4" s="27">
        <v>2</v>
      </c>
      <c r="B4" s="23" t="s">
        <v>384</v>
      </c>
      <c r="C4" s="23"/>
      <c r="D4" s="99"/>
      <c r="E4" s="23"/>
      <c r="F4" s="99"/>
      <c r="G4" s="23"/>
      <c r="K4" s="184"/>
    </row>
    <row r="5" spans="1:13" s="27" customFormat="1" ht="15.75" x14ac:dyDescent="0.5">
      <c r="A5" s="27">
        <v>3</v>
      </c>
      <c r="B5" s="23" t="s">
        <v>385</v>
      </c>
      <c r="C5" s="23"/>
      <c r="D5" s="99"/>
      <c r="E5" s="23"/>
      <c r="F5" s="99"/>
      <c r="G5" s="23"/>
      <c r="K5" s="23"/>
    </row>
    <row r="6" spans="1:13" s="23" customFormat="1" ht="15.75" x14ac:dyDescent="0.5">
      <c r="A6" s="23">
        <v>4</v>
      </c>
      <c r="B6" s="27" t="s">
        <v>821</v>
      </c>
      <c r="C6" s="27"/>
      <c r="D6" s="27"/>
      <c r="E6" s="89"/>
      <c r="F6" s="27"/>
      <c r="G6" s="99"/>
      <c r="H6" s="27"/>
      <c r="I6" s="27"/>
      <c r="J6" s="27"/>
      <c r="K6" s="27"/>
    </row>
    <row r="7" spans="1:13" s="27" customFormat="1" ht="15.75" x14ac:dyDescent="0.5">
      <c r="F7" s="185"/>
      <c r="J7" s="186"/>
    </row>
    <row r="8" spans="1:13" s="27" customFormat="1" ht="15.75" x14ac:dyDescent="0.5">
      <c r="B8" s="27" t="s">
        <v>386</v>
      </c>
      <c r="F8" s="185"/>
      <c r="H8" s="186"/>
      <c r="I8" s="186"/>
      <c r="J8" s="186"/>
    </row>
    <row r="9" spans="1:13" s="27" customFormat="1" ht="15.75" x14ac:dyDescent="0.5">
      <c r="F9" s="185"/>
      <c r="H9" s="186"/>
      <c r="I9" s="186"/>
      <c r="J9" s="186"/>
    </row>
    <row r="10" spans="1:13" s="27" customFormat="1" ht="16.149999999999999" thickBot="1" x14ac:dyDescent="0.55000000000000004">
      <c r="B10" s="790" t="s">
        <v>58</v>
      </c>
      <c r="C10" s="790"/>
      <c r="D10" s="790"/>
      <c r="E10" s="790"/>
      <c r="F10" s="790"/>
      <c r="H10" s="791" t="s">
        <v>51</v>
      </c>
      <c r="I10" s="791"/>
      <c r="J10" s="791"/>
      <c r="K10" s="791"/>
      <c r="L10" s="791"/>
    </row>
    <row r="11" spans="1:13" s="27" customFormat="1" ht="16.149999999999999" thickTop="1" x14ac:dyDescent="0.5">
      <c r="B11" s="187"/>
      <c r="C11" s="188"/>
      <c r="D11" s="133"/>
      <c r="E11" s="189"/>
      <c r="F11" s="190"/>
      <c r="H11" s="191"/>
      <c r="I11" s="192"/>
      <c r="J11" s="186"/>
      <c r="K11" s="191"/>
      <c r="L11" s="192"/>
    </row>
    <row r="12" spans="1:13" s="27" customFormat="1" ht="15.75" x14ac:dyDescent="0.5">
      <c r="B12" s="193"/>
      <c r="C12" s="194"/>
      <c r="E12" s="695"/>
      <c r="F12" s="696"/>
      <c r="H12" s="195"/>
      <c r="I12" s="196"/>
      <c r="J12" s="186"/>
      <c r="K12" s="195"/>
      <c r="L12" s="196"/>
    </row>
    <row r="13" spans="1:13" s="27" customFormat="1" ht="16.149999999999999" thickBot="1" x14ac:dyDescent="0.55000000000000004">
      <c r="B13" s="197"/>
      <c r="C13" s="198"/>
      <c r="E13" s="199"/>
      <c r="F13" s="697"/>
      <c r="H13" s="200"/>
      <c r="I13" s="201"/>
      <c r="J13" s="186"/>
      <c r="K13" s="200"/>
      <c r="L13" s="201"/>
    </row>
    <row r="14" spans="1:13" s="27" customFormat="1" ht="16.5" thickTop="1" thickBot="1" x14ac:dyDescent="0.55000000000000004">
      <c r="H14" s="186"/>
      <c r="I14" s="186"/>
      <c r="J14" s="186"/>
    </row>
    <row r="15" spans="1:13" s="27" customFormat="1" ht="16.149999999999999" thickTop="1" x14ac:dyDescent="0.5">
      <c r="B15" s="582"/>
      <c r="C15" s="583"/>
      <c r="D15" s="23"/>
      <c r="E15" s="698"/>
      <c r="F15" s="699"/>
      <c r="H15" s="191"/>
      <c r="I15" s="192"/>
      <c r="J15" s="186"/>
      <c r="K15" s="191"/>
      <c r="L15" s="192"/>
    </row>
    <row r="16" spans="1:13" s="27" customFormat="1" ht="16.149999999999999" thickBot="1" x14ac:dyDescent="0.55000000000000004">
      <c r="B16" s="584"/>
      <c r="C16" s="585"/>
      <c r="E16" s="202"/>
      <c r="F16" s="203"/>
      <c r="H16" s="195"/>
      <c r="I16" s="196"/>
      <c r="J16" s="186"/>
      <c r="K16" s="195"/>
      <c r="L16" s="196"/>
    </row>
    <row r="17" spans="1:13" s="27" customFormat="1" ht="16.5" thickTop="1" thickBot="1" x14ac:dyDescent="0.55000000000000004">
      <c r="B17" s="586"/>
      <c r="C17" s="587"/>
      <c r="E17" s="204"/>
      <c r="F17" s="205"/>
      <c r="H17" s="200"/>
      <c r="I17" s="201"/>
      <c r="K17" s="200"/>
      <c r="L17" s="201"/>
    </row>
    <row r="18" spans="1:13" s="27" customFormat="1" ht="16.149999999999999" thickTop="1" x14ac:dyDescent="0.5">
      <c r="H18" s="186"/>
      <c r="I18" s="186"/>
      <c r="K18" s="186"/>
      <c r="L18" s="186"/>
    </row>
    <row r="19" spans="1:13" s="180" customFormat="1" ht="21" customHeight="1" x14ac:dyDescent="0.45">
      <c r="A19" s="181" t="s">
        <v>387</v>
      </c>
      <c r="B19" s="182"/>
      <c r="C19" s="182"/>
      <c r="D19" s="182"/>
      <c r="E19" s="182"/>
      <c r="F19" s="182"/>
      <c r="G19" s="182"/>
      <c r="H19" s="182"/>
      <c r="I19" s="182"/>
      <c r="J19" s="182"/>
      <c r="K19" s="182"/>
      <c r="L19" s="182"/>
      <c r="M19" s="183"/>
    </row>
    <row r="20" spans="1:13" s="27" customFormat="1" ht="15.75" x14ac:dyDescent="0.5">
      <c r="A20" s="27">
        <v>1</v>
      </c>
      <c r="B20" s="27" t="s">
        <v>388</v>
      </c>
      <c r="C20" s="23"/>
      <c r="D20" s="99"/>
      <c r="E20" s="23"/>
      <c r="F20" s="99"/>
      <c r="G20" s="23"/>
      <c r="K20" s="23"/>
    </row>
    <row r="21" spans="1:13" s="27" customFormat="1" ht="15.75" x14ac:dyDescent="0.5">
      <c r="A21" s="27">
        <v>2</v>
      </c>
      <c r="B21" s="23" t="s">
        <v>389</v>
      </c>
      <c r="C21" s="23"/>
      <c r="D21" s="99"/>
      <c r="E21" s="23"/>
      <c r="F21" s="99"/>
      <c r="G21" s="23"/>
      <c r="K21" s="23"/>
    </row>
    <row r="22" spans="1:13" s="27" customFormat="1" ht="15.75" x14ac:dyDescent="0.5">
      <c r="A22" s="27">
        <v>3</v>
      </c>
      <c r="B22" s="23" t="s">
        <v>390</v>
      </c>
      <c r="C22" s="23"/>
      <c r="D22" s="99"/>
      <c r="E22" s="23"/>
      <c r="F22" s="99"/>
      <c r="G22" s="23"/>
      <c r="K22" s="23"/>
    </row>
    <row r="23" spans="1:13" s="23" customFormat="1" ht="15.75" x14ac:dyDescent="0.5">
      <c r="A23" s="23">
        <v>4</v>
      </c>
      <c r="B23" s="27" t="s">
        <v>391</v>
      </c>
      <c r="C23" s="27"/>
      <c r="D23" s="27"/>
      <c r="E23" s="89"/>
      <c r="F23" s="27"/>
      <c r="G23" s="99"/>
      <c r="H23" s="27"/>
      <c r="I23" s="27"/>
      <c r="J23" s="27"/>
      <c r="K23" s="27"/>
    </row>
    <row r="24" spans="1:13" s="27" customFormat="1" ht="16.149999999999999" thickBot="1" x14ac:dyDescent="0.55000000000000004">
      <c r="H24" s="186"/>
      <c r="I24" s="186"/>
      <c r="K24" s="186"/>
      <c r="L24" s="186"/>
    </row>
    <row r="25" spans="1:13" ht="15" thickTop="1" thickBot="1" x14ac:dyDescent="0.5">
      <c r="A25"/>
      <c r="C25" s="792" t="s">
        <v>51</v>
      </c>
      <c r="D25" s="792"/>
      <c r="E25" s="792"/>
      <c r="F25" s="792"/>
      <c r="G25" s="792"/>
      <c r="H25" s="792"/>
      <c r="I25" s="792"/>
      <c r="J25" s="792"/>
      <c r="K25" s="792"/>
      <c r="L25" s="792"/>
    </row>
    <row r="26" spans="1:13" ht="26.25" thickTop="1" thickBot="1" x14ac:dyDescent="0.8">
      <c r="A26"/>
      <c r="C26" s="793" t="s">
        <v>392</v>
      </c>
      <c r="D26" s="794"/>
      <c r="E26" s="794"/>
      <c r="F26" s="794"/>
      <c r="G26" s="794"/>
      <c r="H26" s="794"/>
      <c r="I26" s="794"/>
      <c r="J26" s="794"/>
      <c r="K26" s="794"/>
      <c r="L26" s="795"/>
      <c r="M26" s="6"/>
    </row>
    <row r="27" spans="1:13" ht="13.15" customHeight="1" x14ac:dyDescent="0.75">
      <c r="A27"/>
      <c r="C27" s="206"/>
      <c r="D27" s="207"/>
      <c r="E27" s="208"/>
      <c r="F27" s="209"/>
      <c r="G27" s="209"/>
      <c r="H27" s="210"/>
      <c r="I27" s="210"/>
      <c r="J27" s="210"/>
      <c r="K27" s="207"/>
      <c r="L27" s="211"/>
    </row>
    <row r="28" spans="1:13" ht="16.5" customHeight="1" thickBot="1" x14ac:dyDescent="0.55000000000000004">
      <c r="A28"/>
      <c r="C28" s="212" t="s">
        <v>393</v>
      </c>
      <c r="D28" s="213" t="s">
        <v>394</v>
      </c>
      <c r="E28" s="214" t="s">
        <v>103</v>
      </c>
      <c r="F28" s="215" t="s">
        <v>395</v>
      </c>
      <c r="G28" s="132" t="s">
        <v>396</v>
      </c>
      <c r="H28" s="216" t="s">
        <v>397</v>
      </c>
      <c r="I28" s="132" t="s">
        <v>398</v>
      </c>
      <c r="J28" s="132" t="s">
        <v>399</v>
      </c>
      <c r="K28" s="213" t="s">
        <v>107</v>
      </c>
      <c r="L28" s="217" t="s">
        <v>400</v>
      </c>
    </row>
    <row r="29" spans="1:13" ht="13.15" customHeight="1" thickTop="1" x14ac:dyDescent="0.45">
      <c r="A29"/>
      <c r="C29" s="218"/>
      <c r="D29" s="219"/>
      <c r="E29" s="220"/>
      <c r="F29" s="221"/>
      <c r="G29" s="222"/>
      <c r="H29" s="219"/>
      <c r="I29" s="219"/>
      <c r="J29" s="219"/>
      <c r="K29" s="220"/>
      <c r="L29" s="223"/>
    </row>
    <row r="30" spans="1:13" ht="13.15" customHeight="1" x14ac:dyDescent="0.45">
      <c r="A30"/>
      <c r="C30" s="224"/>
      <c r="D30" s="225"/>
      <c r="E30" s="134"/>
      <c r="F30" s="226"/>
      <c r="G30" s="134"/>
      <c r="H30" s="225"/>
      <c r="I30" s="225"/>
      <c r="J30" s="225"/>
      <c r="K30" s="134"/>
      <c r="L30" s="227"/>
    </row>
    <row r="31" spans="1:13" ht="13.15" customHeight="1" x14ac:dyDescent="0.45">
      <c r="A31"/>
      <c r="C31" s="224"/>
      <c r="D31" s="225"/>
      <c r="E31" s="134"/>
      <c r="F31" s="226"/>
      <c r="G31" s="134"/>
      <c r="H31" s="225"/>
      <c r="I31" s="225"/>
      <c r="J31" s="225"/>
      <c r="K31" s="134"/>
      <c r="L31" s="228"/>
    </row>
    <row r="32" spans="1:13" ht="13.15" customHeight="1" x14ac:dyDescent="0.45">
      <c r="A32"/>
      <c r="C32" s="224"/>
      <c r="D32" s="225"/>
      <c r="E32" s="134"/>
      <c r="F32" s="226"/>
      <c r="G32" s="134"/>
      <c r="H32" s="225"/>
      <c r="I32" s="225"/>
      <c r="J32" s="225"/>
      <c r="K32" s="134"/>
      <c r="L32" s="227"/>
    </row>
    <row r="33" spans="1:12" ht="13.15" customHeight="1" x14ac:dyDescent="0.45">
      <c r="A33"/>
      <c r="C33" s="224"/>
      <c r="D33" s="225"/>
      <c r="E33" s="134"/>
      <c r="F33" s="226"/>
      <c r="G33" s="134"/>
      <c r="H33" s="225"/>
      <c r="I33" s="225"/>
      <c r="J33" s="225"/>
      <c r="K33" s="134"/>
      <c r="L33" s="227"/>
    </row>
    <row r="34" spans="1:12" ht="13.15" customHeight="1" x14ac:dyDescent="0.45">
      <c r="A34"/>
      <c r="C34" s="224"/>
      <c r="D34" s="225"/>
      <c r="E34" s="134"/>
      <c r="F34" s="226"/>
      <c r="G34" s="134"/>
      <c r="H34" s="225"/>
      <c r="I34" s="225"/>
      <c r="J34" s="225"/>
      <c r="K34" s="134"/>
      <c r="L34" s="228"/>
    </row>
    <row r="35" spans="1:12" ht="13.15" customHeight="1" x14ac:dyDescent="0.45">
      <c r="A35"/>
      <c r="C35" s="224"/>
      <c r="D35" s="225"/>
      <c r="E35" s="134"/>
      <c r="F35" s="226"/>
      <c r="G35" s="134"/>
      <c r="H35" s="225"/>
      <c r="I35" s="225"/>
      <c r="J35" s="225"/>
      <c r="K35" s="134"/>
      <c r="L35" s="227"/>
    </row>
    <row r="36" spans="1:12" ht="13.15" customHeight="1" x14ac:dyDescent="0.45">
      <c r="A36"/>
      <c r="C36" s="224"/>
      <c r="D36" s="225"/>
      <c r="E36" s="134"/>
      <c r="F36" s="226"/>
      <c r="G36" s="134"/>
      <c r="H36" s="225"/>
      <c r="I36" s="225"/>
      <c r="J36" s="225"/>
      <c r="K36" s="134"/>
      <c r="L36" s="227"/>
    </row>
    <row r="37" spans="1:12" ht="13.15" customHeight="1" x14ac:dyDescent="0.45">
      <c r="C37" s="224"/>
      <c r="D37" s="225"/>
      <c r="E37" s="134"/>
      <c r="F37" s="226"/>
      <c r="G37" s="134"/>
      <c r="H37" s="225"/>
      <c r="I37" s="225"/>
      <c r="J37" s="225"/>
      <c r="K37" s="134"/>
      <c r="L37" s="228"/>
    </row>
    <row r="38" spans="1:12" ht="13.15" customHeight="1" x14ac:dyDescent="0.45">
      <c r="C38" s="224"/>
      <c r="D38" s="225"/>
      <c r="E38" s="134"/>
      <c r="F38" s="226"/>
      <c r="G38" s="134"/>
      <c r="H38" s="225"/>
      <c r="I38" s="225"/>
      <c r="J38" s="225"/>
      <c r="K38" s="134"/>
      <c r="L38" s="229"/>
    </row>
    <row r="39" spans="1:12" ht="13.15" customHeight="1" x14ac:dyDescent="0.45">
      <c r="C39" s="230"/>
      <c r="D39" s="231"/>
      <c r="E39" s="232"/>
      <c r="F39" s="226"/>
      <c r="G39" s="134"/>
      <c r="H39" s="225"/>
      <c r="I39" s="225"/>
      <c r="J39" s="225"/>
      <c r="K39" s="134"/>
    </row>
    <row r="40" spans="1:12" ht="13.15" customHeight="1" x14ac:dyDescent="0.45">
      <c r="C40" s="230"/>
      <c r="D40" s="233"/>
      <c r="E40" s="234"/>
      <c r="F40" s="226"/>
      <c r="G40" s="134"/>
      <c r="H40" s="225"/>
      <c r="I40" s="225"/>
      <c r="J40" s="225"/>
      <c r="K40" s="134"/>
      <c r="L40" s="134"/>
    </row>
    <row r="41" spans="1:12" ht="13.15" customHeight="1" x14ac:dyDescent="0.45">
      <c r="C41" s="230"/>
      <c r="D41" s="233"/>
      <c r="E41" s="234"/>
      <c r="F41" s="226"/>
      <c r="G41" s="134"/>
      <c r="H41" s="225"/>
      <c r="I41" s="225"/>
      <c r="J41" s="225"/>
      <c r="K41" s="134"/>
      <c r="L41" s="134"/>
    </row>
    <row r="42" spans="1:12" ht="13.15" customHeight="1" thickBot="1" x14ac:dyDescent="0.5">
      <c r="C42" s="235"/>
      <c r="D42" s="236"/>
      <c r="E42" s="237"/>
      <c r="F42" s="238"/>
      <c r="G42" s="239"/>
      <c r="H42" s="240"/>
      <c r="I42" s="240"/>
      <c r="J42" s="240"/>
      <c r="K42" s="239"/>
      <c r="L42" s="241"/>
    </row>
    <row r="43" spans="1:12" ht="13.15" customHeight="1" thickBot="1" x14ac:dyDescent="0.5"/>
    <row r="44" spans="1:12" ht="16.149999999999999" customHeight="1" thickTop="1" thickBot="1" x14ac:dyDescent="0.5">
      <c r="A44"/>
      <c r="C44" s="792" t="s">
        <v>58</v>
      </c>
      <c r="D44" s="792"/>
      <c r="E44" s="792"/>
      <c r="F44" s="792"/>
      <c r="G44" s="792"/>
      <c r="H44" s="792"/>
      <c r="I44" s="792"/>
      <c r="J44" s="792"/>
      <c r="K44" s="792"/>
      <c r="L44" s="792"/>
    </row>
    <row r="45" spans="1:12" ht="22.5" customHeight="1" thickTop="1" thickBot="1" x14ac:dyDescent="0.75">
      <c r="C45" s="787" t="s">
        <v>392</v>
      </c>
      <c r="D45" s="788"/>
      <c r="E45" s="788"/>
      <c r="F45" s="788"/>
      <c r="G45" s="788"/>
      <c r="H45" s="788"/>
      <c r="I45" s="788"/>
      <c r="J45" s="788"/>
      <c r="K45" s="788"/>
      <c r="L45" s="789"/>
    </row>
    <row r="46" spans="1:12" ht="13.15" customHeight="1" x14ac:dyDescent="0.45">
      <c r="C46" s="242"/>
      <c r="D46" s="243"/>
      <c r="E46" s="244"/>
      <c r="F46" s="245"/>
      <c r="G46" s="244"/>
      <c r="H46" s="246"/>
      <c r="I46" s="246"/>
      <c r="J46" s="246"/>
      <c r="K46" s="247"/>
      <c r="L46" s="248"/>
    </row>
    <row r="47" spans="1:12" ht="17.25" customHeight="1" thickBot="1" x14ac:dyDescent="0.55000000000000004">
      <c r="A47"/>
      <c r="C47" s="249" t="s">
        <v>393</v>
      </c>
      <c r="D47" s="250" t="s">
        <v>394</v>
      </c>
      <c r="E47" s="251" t="s">
        <v>103</v>
      </c>
      <c r="F47" s="252" t="s">
        <v>395</v>
      </c>
      <c r="G47" s="253" t="s">
        <v>396</v>
      </c>
      <c r="H47" s="254" t="s">
        <v>397</v>
      </c>
      <c r="I47" s="254" t="s">
        <v>398</v>
      </c>
      <c r="J47" s="254" t="s">
        <v>399</v>
      </c>
      <c r="K47" s="250" t="s">
        <v>107</v>
      </c>
      <c r="L47" s="255" t="s">
        <v>400</v>
      </c>
    </row>
    <row r="48" spans="1:12" ht="13.15" customHeight="1" thickTop="1" x14ac:dyDescent="0.45">
      <c r="C48" s="256"/>
      <c r="D48" s="257"/>
      <c r="E48" s="258"/>
      <c r="F48" s="259"/>
      <c r="G48" s="258"/>
      <c r="H48" s="257"/>
      <c r="I48" s="257"/>
      <c r="J48" s="257"/>
      <c r="K48" s="258"/>
      <c r="L48" s="260"/>
    </row>
    <row r="49" spans="3:12" ht="13.15" customHeight="1" x14ac:dyDescent="0.45">
      <c r="C49" s="261"/>
      <c r="D49" s="262"/>
      <c r="E49" s="263"/>
      <c r="F49" s="264"/>
      <c r="G49" s="263"/>
      <c r="H49" s="262"/>
      <c r="I49" s="262"/>
      <c r="J49" s="262"/>
      <c r="K49" s="263"/>
      <c r="L49" s="265"/>
    </row>
    <row r="50" spans="3:12" ht="13.15" customHeight="1" x14ac:dyDescent="0.45">
      <c r="C50" s="261"/>
      <c r="D50" s="262"/>
      <c r="E50" s="263"/>
      <c r="F50" s="264"/>
      <c r="G50" s="263"/>
      <c r="H50" s="262"/>
      <c r="I50" s="262"/>
      <c r="J50" s="262"/>
      <c r="K50" s="263"/>
      <c r="L50" s="265"/>
    </row>
    <row r="51" spans="3:12" ht="13.15" customHeight="1" thickBot="1" x14ac:dyDescent="0.5">
      <c r="C51" s="266"/>
      <c r="D51" s="267"/>
      <c r="E51" s="237"/>
      <c r="F51" s="268"/>
      <c r="G51" s="237"/>
      <c r="H51" s="267"/>
      <c r="I51" s="267"/>
      <c r="J51" s="267"/>
      <c r="K51" s="237"/>
      <c r="L51" s="269"/>
    </row>
    <row r="52" spans="3:12" ht="13.15" customHeight="1" thickBot="1" x14ac:dyDescent="0.5">
      <c r="C52" s="270"/>
      <c r="D52" s="271"/>
      <c r="E52" s="271"/>
      <c r="F52" s="272"/>
      <c r="G52" s="271"/>
      <c r="H52" s="273"/>
      <c r="I52" s="273"/>
      <c r="J52" s="273"/>
      <c r="K52" s="271"/>
      <c r="L52" s="274"/>
    </row>
    <row r="53" spans="3:12" ht="13.15" customHeight="1" thickTop="1" x14ac:dyDescent="0.45">
      <c r="C53" s="275"/>
      <c r="D53" s="276"/>
      <c r="E53" s="277"/>
      <c r="F53" s="278"/>
      <c r="G53" s="277"/>
      <c r="H53" s="276"/>
      <c r="I53" s="276"/>
      <c r="J53" s="276"/>
      <c r="K53" s="277"/>
      <c r="L53" s="279"/>
    </row>
    <row r="54" spans="3:12" ht="13.15" customHeight="1" x14ac:dyDescent="0.45">
      <c r="C54" s="261"/>
      <c r="D54" s="262"/>
      <c r="E54" s="263"/>
      <c r="F54" s="264"/>
      <c r="G54" s="263"/>
      <c r="H54" s="262"/>
      <c r="I54" s="262"/>
      <c r="J54" s="262"/>
      <c r="K54" s="263"/>
      <c r="L54" s="265"/>
    </row>
    <row r="55" spans="3:12" ht="13.15" customHeight="1" x14ac:dyDescent="0.45">
      <c r="C55" s="261"/>
      <c r="D55" s="262"/>
      <c r="E55" s="263"/>
      <c r="F55" s="264"/>
      <c r="G55" s="263"/>
      <c r="H55" s="262"/>
      <c r="I55" s="262"/>
      <c r="J55" s="262"/>
      <c r="K55" s="263"/>
      <c r="L55" s="265"/>
    </row>
    <row r="56" spans="3:12" ht="13.15" customHeight="1" thickBot="1" x14ac:dyDescent="0.5">
      <c r="C56" s="261"/>
      <c r="D56" s="262"/>
      <c r="E56" s="263"/>
      <c r="F56" s="264"/>
      <c r="G56" s="263"/>
      <c r="H56" s="262"/>
      <c r="I56" s="262"/>
      <c r="J56" s="262"/>
      <c r="K56" s="263"/>
      <c r="L56" s="265"/>
    </row>
    <row r="57" spans="3:12" ht="13.15" customHeight="1" thickBot="1" x14ac:dyDescent="0.5">
      <c r="C57" s="270"/>
      <c r="D57" s="271"/>
      <c r="E57" s="271"/>
      <c r="F57" s="272"/>
      <c r="G57" s="271"/>
      <c r="H57" s="273"/>
      <c r="I57" s="273"/>
      <c r="J57" s="273"/>
      <c r="K57" s="271"/>
      <c r="L57" s="274"/>
    </row>
    <row r="58" spans="3:12" ht="13.15" customHeight="1" thickTop="1" x14ac:dyDescent="0.45">
      <c r="C58" s="261"/>
      <c r="D58" s="262"/>
      <c r="E58" s="263"/>
      <c r="F58" s="264"/>
      <c r="G58" s="263"/>
      <c r="H58" s="262"/>
      <c r="I58" s="262"/>
      <c r="J58" s="262"/>
      <c r="K58" s="263"/>
      <c r="L58" s="265"/>
    </row>
    <row r="59" spans="3:12" ht="13.15" customHeight="1" x14ac:dyDescent="0.45">
      <c r="C59" s="261"/>
      <c r="D59" s="262"/>
      <c r="E59" s="263"/>
      <c r="F59" s="264"/>
      <c r="G59" s="263"/>
      <c r="H59" s="262"/>
      <c r="I59" s="262"/>
      <c r="J59" s="262"/>
      <c r="K59" s="263"/>
      <c r="L59" s="265"/>
    </row>
    <row r="60" spans="3:12" ht="13.15" customHeight="1" x14ac:dyDescent="0.45">
      <c r="C60" s="261"/>
      <c r="D60" s="262"/>
      <c r="E60" s="263"/>
      <c r="F60" s="264"/>
      <c r="G60" s="263"/>
      <c r="H60" s="262"/>
      <c r="I60" s="262"/>
      <c r="J60" s="262"/>
      <c r="K60" s="263"/>
      <c r="L60" s="265"/>
    </row>
    <row r="61" spans="3:12" ht="13.15" customHeight="1" thickBot="1" x14ac:dyDescent="0.5">
      <c r="C61" s="266"/>
      <c r="D61" s="267"/>
      <c r="E61" s="237"/>
      <c r="F61" s="268"/>
      <c r="G61" s="237"/>
      <c r="H61" s="267"/>
      <c r="I61" s="267"/>
      <c r="J61" s="267"/>
      <c r="K61" s="237"/>
      <c r="L61" s="269"/>
    </row>
    <row r="62" spans="3:12" ht="13.15" customHeight="1" x14ac:dyDescent="0.45"/>
  </sheetData>
  <mergeCells count="7">
    <mergeCell ref="C45:L45"/>
    <mergeCell ref="A1:M1"/>
    <mergeCell ref="B10:F10"/>
    <mergeCell ref="H10:L10"/>
    <mergeCell ref="C25:L25"/>
    <mergeCell ref="C26:L26"/>
    <mergeCell ref="C44:L44"/>
  </mergeCells>
  <printOptions horizontalCentered="1"/>
  <pageMargins left="0.19685039370078741" right="0.19685039370078741" top="0.98425196850393704" bottom="0.78740157480314965" header="0.51181102362204722" footer="0.51181102362204722"/>
  <pageSetup paperSize="9" scale="76"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rowBreaks count="1" manualBreakCount="1">
    <brk id="61" max="12" man="1"/>
  </rowBreaks>
  <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2"/>
  <sheetViews>
    <sheetView showGridLines="0" zoomScaleNormal="100" zoomScaleSheetLayoutView="100" workbookViewId="0">
      <selection activeCell="E13" sqref="E13"/>
    </sheetView>
  </sheetViews>
  <sheetFormatPr defaultColWidth="9.1328125" defaultRowHeight="14.25" x14ac:dyDescent="0.45"/>
  <cols>
    <col min="1" max="1" width="2.3984375" style="93" customWidth="1"/>
    <col min="2" max="2" width="12.265625" customWidth="1"/>
    <col min="3" max="10" width="10.73046875" customWidth="1"/>
  </cols>
  <sheetData>
    <row r="1" spans="1:11" s="17" customFormat="1" ht="30" customHeight="1" thickBot="1" x14ac:dyDescent="0.5">
      <c r="A1" s="777" t="s">
        <v>401</v>
      </c>
      <c r="B1" s="777"/>
      <c r="C1" s="777"/>
      <c r="D1" s="777"/>
      <c r="E1" s="777"/>
      <c r="F1" s="777"/>
      <c r="G1" s="777"/>
      <c r="H1" s="777"/>
      <c r="I1" s="777"/>
      <c r="J1" s="777"/>
      <c r="K1" s="280"/>
    </row>
    <row r="2" spans="1:11" s="20" customFormat="1" ht="18.399999999999999" thickTop="1" x14ac:dyDescent="0.55000000000000004">
      <c r="A2" s="9" t="s">
        <v>402</v>
      </c>
      <c r="B2" s="95"/>
      <c r="C2" s="77"/>
      <c r="D2" s="77"/>
      <c r="E2" s="77"/>
      <c r="F2" s="77"/>
      <c r="G2" s="74"/>
      <c r="H2" s="74"/>
      <c r="I2" s="74"/>
      <c r="J2" s="74"/>
    </row>
    <row r="3" spans="1:11" s="133" customFormat="1" ht="15.75" x14ac:dyDescent="0.5">
      <c r="A3" s="23">
        <v>1</v>
      </c>
      <c r="B3" s="132" t="s">
        <v>820</v>
      </c>
      <c r="C3" s="23"/>
      <c r="D3" s="23"/>
      <c r="E3" s="23"/>
      <c r="F3" s="23"/>
      <c r="G3" s="23"/>
      <c r="H3" s="23"/>
      <c r="I3" s="23"/>
      <c r="J3" s="23"/>
    </row>
    <row r="4" spans="1:11" s="133" customFormat="1" ht="15.75" x14ac:dyDescent="0.5">
      <c r="A4" s="23">
        <v>2</v>
      </c>
      <c r="B4" s="132" t="s">
        <v>403</v>
      </c>
      <c r="C4" s="23"/>
      <c r="D4" s="23"/>
      <c r="E4" s="23"/>
      <c r="F4" s="23"/>
      <c r="G4" s="23"/>
      <c r="H4" s="23"/>
      <c r="I4" s="23"/>
      <c r="J4" s="23"/>
    </row>
    <row r="5" spans="1:11" ht="15.75" x14ac:dyDescent="0.5">
      <c r="A5" s="23">
        <v>3</v>
      </c>
      <c r="B5" s="23" t="s">
        <v>404</v>
      </c>
      <c r="C5" s="23"/>
      <c r="D5" s="23"/>
      <c r="E5" s="23"/>
      <c r="F5" s="23"/>
      <c r="G5" s="23"/>
      <c r="H5" s="23"/>
      <c r="I5" s="23"/>
      <c r="J5" s="23"/>
    </row>
    <row r="6" spans="1:11" s="23" customFormat="1" ht="17.649999999999999" customHeight="1" x14ac:dyDescent="0.5">
      <c r="A6" s="23">
        <v>4</v>
      </c>
      <c r="B6" s="11" t="s">
        <v>405</v>
      </c>
      <c r="C6" s="26"/>
      <c r="D6" s="132"/>
      <c r="E6" s="26"/>
      <c r="F6" s="132"/>
      <c r="G6" s="132"/>
      <c r="H6" s="132"/>
    </row>
    <row r="7" spans="1:11" ht="15.75" customHeight="1" x14ac:dyDescent="0.45">
      <c r="A7" s="17">
        <v>5</v>
      </c>
      <c r="B7" t="s">
        <v>406</v>
      </c>
    </row>
    <row r="8" spans="1:11" s="130" customFormat="1" ht="17.25" customHeight="1" x14ac:dyDescent="0.55000000000000004">
      <c r="A8" s="133"/>
      <c r="B8" s="133"/>
      <c r="C8" s="133"/>
      <c r="D8" s="133"/>
      <c r="E8" s="796" t="s">
        <v>407</v>
      </c>
      <c r="F8" s="796"/>
      <c r="G8" s="133"/>
      <c r="H8" s="133"/>
      <c r="I8" s="133"/>
      <c r="J8" s="133"/>
    </row>
    <row r="9" spans="1:11" s="130" customFormat="1" ht="17.25" customHeight="1" x14ac:dyDescent="0.55000000000000004">
      <c r="B9" s="133"/>
      <c r="C9" s="281"/>
      <c r="D9" s="282" t="s">
        <v>408</v>
      </c>
      <c r="E9" s="282" t="s">
        <v>409</v>
      </c>
      <c r="F9" s="282" t="s">
        <v>410</v>
      </c>
      <c r="G9" s="282" t="s">
        <v>411</v>
      </c>
      <c r="J9" s="23"/>
    </row>
    <row r="10" spans="1:11" s="130" customFormat="1" ht="17.25" customHeight="1" x14ac:dyDescent="0.55000000000000004">
      <c r="B10" s="133"/>
      <c r="C10" s="283" t="s">
        <v>412</v>
      </c>
      <c r="D10" s="284">
        <v>2500</v>
      </c>
      <c r="E10" s="285">
        <v>2500</v>
      </c>
      <c r="F10" s="285">
        <v>2500</v>
      </c>
      <c r="G10" s="286">
        <v>0</v>
      </c>
      <c r="J10" s="23"/>
    </row>
    <row r="11" spans="1:11" s="130" customFormat="1" ht="17.25" customHeight="1" x14ac:dyDescent="0.55000000000000004">
      <c r="B11" s="133"/>
      <c r="C11" s="283" t="s">
        <v>413</v>
      </c>
      <c r="D11" s="287">
        <v>1500</v>
      </c>
      <c r="E11" s="288">
        <v>2500</v>
      </c>
      <c r="F11" s="288">
        <v>1500</v>
      </c>
      <c r="G11" s="289">
        <v>1500</v>
      </c>
    </row>
    <row r="12" spans="1:11" s="130" customFormat="1" ht="17.25" customHeight="1" x14ac:dyDescent="0.55000000000000004">
      <c r="B12" s="133"/>
      <c r="C12" s="283" t="s">
        <v>414</v>
      </c>
      <c r="D12" s="287">
        <v>1200</v>
      </c>
      <c r="E12" s="288">
        <v>1800</v>
      </c>
      <c r="F12" s="288">
        <v>1000</v>
      </c>
      <c r="G12" s="289">
        <v>1000</v>
      </c>
      <c r="H12" s="130" t="s">
        <v>415</v>
      </c>
    </row>
    <row r="13" spans="1:11" s="78" customFormat="1" ht="17.25" customHeight="1" x14ac:dyDescent="0.55000000000000004">
      <c r="B13" s="133"/>
      <c r="C13" s="78" t="s">
        <v>416</v>
      </c>
      <c r="D13" s="290">
        <f>D10+D11+D12</f>
        <v>5200</v>
      </c>
      <c r="E13" s="765"/>
      <c r="F13" s="765"/>
      <c r="G13" s="765"/>
      <c r="H13" s="291"/>
    </row>
    <row r="14" spans="1:11" s="78" customFormat="1" ht="17.25" customHeight="1" x14ac:dyDescent="0.55000000000000004">
      <c r="C14" s="11"/>
      <c r="H14" s="78" t="s">
        <v>417</v>
      </c>
    </row>
    <row r="15" spans="1:11" ht="17.25" customHeight="1" x14ac:dyDescent="0.55000000000000004">
      <c r="A15" s="78"/>
      <c r="B15" s="133"/>
      <c r="C15" s="78"/>
      <c r="E15" s="796" t="s">
        <v>418</v>
      </c>
      <c r="F15" s="796"/>
      <c r="H15" s="292"/>
    </row>
    <row r="16" spans="1:11" ht="17.25" customHeight="1" x14ac:dyDescent="0.55000000000000004">
      <c r="A16" s="78"/>
      <c r="B16" s="133"/>
      <c r="D16" s="282" t="s">
        <v>408</v>
      </c>
      <c r="E16" s="282" t="s">
        <v>409</v>
      </c>
      <c r="F16" s="282" t="s">
        <v>410</v>
      </c>
      <c r="G16" s="282" t="s">
        <v>411</v>
      </c>
      <c r="H16" s="281"/>
      <c r="I16" s="281"/>
    </row>
    <row r="17" spans="1:10" ht="17.25" customHeight="1" x14ac:dyDescent="0.55000000000000004">
      <c r="A17" s="78"/>
      <c r="B17" s="133"/>
      <c r="C17" s="283" t="s">
        <v>412</v>
      </c>
      <c r="D17" s="284">
        <v>250</v>
      </c>
      <c r="E17" s="285"/>
      <c r="F17" s="285">
        <v>250</v>
      </c>
      <c r="G17" s="286">
        <v>150</v>
      </c>
      <c r="H17" s="293"/>
      <c r="I17" s="293"/>
    </row>
    <row r="18" spans="1:10" ht="17.25" customHeight="1" x14ac:dyDescent="0.55000000000000004">
      <c r="B18" s="130"/>
      <c r="C18" s="283" t="s">
        <v>413</v>
      </c>
      <c r="D18" s="287">
        <v>150</v>
      </c>
      <c r="E18" s="288">
        <v>150</v>
      </c>
      <c r="F18" s="288"/>
      <c r="G18" s="289">
        <v>150</v>
      </c>
      <c r="H18" s="293"/>
      <c r="I18" s="293"/>
    </row>
    <row r="19" spans="1:10" ht="17.25" customHeight="1" x14ac:dyDescent="0.55000000000000004">
      <c r="B19" s="130"/>
      <c r="C19" s="283" t="s">
        <v>414</v>
      </c>
      <c r="D19" s="287">
        <v>100</v>
      </c>
      <c r="E19" s="288">
        <v>100</v>
      </c>
      <c r="F19" s="288">
        <v>150</v>
      </c>
      <c r="G19" s="289">
        <v>75</v>
      </c>
      <c r="H19" s="293" t="s">
        <v>419</v>
      </c>
      <c r="I19" s="293"/>
    </row>
    <row r="20" spans="1:10" ht="17.25" customHeight="1" x14ac:dyDescent="0.55000000000000004">
      <c r="C20" s="294" t="s">
        <v>416</v>
      </c>
      <c r="D20" s="766"/>
      <c r="E20" s="766"/>
      <c r="F20" s="766"/>
      <c r="G20" s="767"/>
      <c r="H20" s="295"/>
      <c r="I20" s="296"/>
    </row>
    <row r="21" spans="1:10" ht="17.25" customHeight="1" x14ac:dyDescent="0.5">
      <c r="E21" s="703"/>
      <c r="F21" s="703"/>
      <c r="G21" s="703"/>
    </row>
    <row r="22" spans="1:10" s="20" customFormat="1" ht="18" x14ac:dyDescent="0.55000000000000004">
      <c r="A22" s="9" t="s">
        <v>420</v>
      </c>
      <c r="B22" s="95"/>
      <c r="C22" s="77"/>
      <c r="D22" s="77"/>
      <c r="E22" s="77"/>
      <c r="F22" s="77"/>
      <c r="G22" s="74"/>
      <c r="H22" s="74"/>
      <c r="I22" s="74"/>
      <c r="J22" s="74"/>
    </row>
    <row r="23" spans="1:10" s="27" customFormat="1" ht="17.25" customHeight="1" x14ac:dyDescent="0.5">
      <c r="A23" s="87">
        <v>1</v>
      </c>
      <c r="B23" s="132" t="s">
        <v>819</v>
      </c>
      <c r="C23" s="26"/>
      <c r="D23" s="26"/>
      <c r="E23" s="132"/>
      <c r="F23" s="23"/>
      <c r="G23" s="132"/>
      <c r="H23" s="132"/>
      <c r="I23" s="132"/>
      <c r="J23" s="132"/>
    </row>
    <row r="24" spans="1:10" s="130" customFormat="1" ht="17.649999999999999" customHeight="1" x14ac:dyDescent="0.55000000000000004">
      <c r="A24" s="87">
        <v>2</v>
      </c>
      <c r="B24" s="132" t="s">
        <v>421</v>
      </c>
      <c r="C24" s="133"/>
      <c r="D24" s="133"/>
      <c r="E24" s="133"/>
      <c r="F24" s="133"/>
      <c r="G24" s="133"/>
      <c r="H24" s="133"/>
      <c r="I24" s="133"/>
      <c r="J24" s="133"/>
    </row>
    <row r="25" spans="1:10" s="27" customFormat="1" ht="16.149999999999999" thickBot="1" x14ac:dyDescent="0.55000000000000004">
      <c r="A25" s="87"/>
      <c r="B25" s="215"/>
      <c r="C25" s="297" t="s">
        <v>408</v>
      </c>
      <c r="D25" s="297" t="s">
        <v>409</v>
      </c>
      <c r="E25" s="297" t="s">
        <v>410</v>
      </c>
      <c r="F25" s="297" t="s">
        <v>411</v>
      </c>
      <c r="G25" s="297" t="s">
        <v>422</v>
      </c>
      <c r="H25" s="297" t="s">
        <v>423</v>
      </c>
      <c r="I25" s="297" t="s">
        <v>424</v>
      </c>
      <c r="J25" s="297" t="s">
        <v>425</v>
      </c>
    </row>
    <row r="26" spans="1:10" s="27" customFormat="1" ht="18" x14ac:dyDescent="0.55000000000000004">
      <c r="B26" s="298" t="s">
        <v>426</v>
      </c>
      <c r="C26" s="299">
        <v>250</v>
      </c>
      <c r="D26" s="300">
        <v>250</v>
      </c>
      <c r="E26" s="300">
        <v>250</v>
      </c>
      <c r="F26" s="300">
        <v>250</v>
      </c>
      <c r="G26" s="300">
        <v>250</v>
      </c>
      <c r="H26" s="300">
        <v>250</v>
      </c>
      <c r="I26" s="300">
        <v>250</v>
      </c>
      <c r="J26" s="301">
        <v>250</v>
      </c>
    </row>
    <row r="27" spans="1:10" s="27" customFormat="1" ht="18" x14ac:dyDescent="0.55000000000000004">
      <c r="B27" s="302" t="s">
        <v>427</v>
      </c>
      <c r="C27" s="303">
        <v>150</v>
      </c>
      <c r="D27" s="304">
        <v>250</v>
      </c>
      <c r="E27" s="304">
        <v>150</v>
      </c>
      <c r="F27" s="304">
        <v>150</v>
      </c>
      <c r="G27" s="304">
        <v>150</v>
      </c>
      <c r="H27" s="304">
        <v>150</v>
      </c>
      <c r="I27" s="304">
        <v>150</v>
      </c>
      <c r="J27" s="305">
        <v>150</v>
      </c>
    </row>
    <row r="28" spans="1:10" s="27" customFormat="1" ht="18" x14ac:dyDescent="0.55000000000000004">
      <c r="B28" s="302" t="s">
        <v>428</v>
      </c>
      <c r="C28" s="303">
        <v>120</v>
      </c>
      <c r="D28" s="304">
        <v>180</v>
      </c>
      <c r="E28" s="304">
        <v>100</v>
      </c>
      <c r="F28" s="304">
        <v>100</v>
      </c>
      <c r="G28" s="304">
        <v>100</v>
      </c>
      <c r="H28" s="304"/>
      <c r="I28" s="304">
        <v>90</v>
      </c>
      <c r="J28" s="305">
        <v>100</v>
      </c>
    </row>
    <row r="29" spans="1:10" s="27" customFormat="1" ht="18" x14ac:dyDescent="0.55000000000000004">
      <c r="A29" s="87"/>
      <c r="B29" s="302" t="s">
        <v>429</v>
      </c>
      <c r="C29" s="303"/>
      <c r="D29" s="304">
        <v>90</v>
      </c>
      <c r="E29" s="304"/>
      <c r="F29" s="304">
        <v>125</v>
      </c>
      <c r="G29" s="304">
        <v>125</v>
      </c>
      <c r="H29" s="304"/>
      <c r="I29" s="304"/>
      <c r="J29" s="305">
        <v>90</v>
      </c>
    </row>
    <row r="30" spans="1:10" s="27" customFormat="1" ht="18.399999999999999" thickBot="1" x14ac:dyDescent="0.6">
      <c r="A30" s="87"/>
      <c r="B30" s="302" t="s">
        <v>430</v>
      </c>
      <c r="C30" s="306"/>
      <c r="D30" s="307">
        <v>500</v>
      </c>
      <c r="E30" s="307"/>
      <c r="F30" s="307"/>
      <c r="G30" s="307">
        <v>500</v>
      </c>
      <c r="H30" s="307"/>
      <c r="I30" s="307"/>
      <c r="J30" s="308">
        <v>500</v>
      </c>
    </row>
    <row r="31" spans="1:10" s="27" customFormat="1" ht="15.75" x14ac:dyDescent="0.5">
      <c r="A31" s="87"/>
      <c r="B31" s="132" t="s">
        <v>416</v>
      </c>
      <c r="C31" s="290">
        <f>C26+C27+C28</f>
        <v>520</v>
      </c>
      <c r="D31" s="765"/>
      <c r="E31" s="765"/>
      <c r="F31" s="765"/>
      <c r="G31" s="765"/>
      <c r="H31" s="765"/>
      <c r="I31" s="765"/>
      <c r="J31" s="765"/>
    </row>
    <row r="32" spans="1:10" s="27" customFormat="1" ht="15.75" x14ac:dyDescent="0.5">
      <c r="A32" s="87"/>
      <c r="B32" s="309"/>
      <c r="C32" s="703" t="s">
        <v>431</v>
      </c>
    </row>
    <row r="33" spans="1:10" s="27" customFormat="1" ht="15.75" x14ac:dyDescent="0.5">
      <c r="A33" s="87"/>
      <c r="B33" s="309"/>
      <c r="C33" s="309"/>
    </row>
    <row r="34" spans="1:10" s="27" customFormat="1" ht="15.75" x14ac:dyDescent="0.5">
      <c r="A34" s="87">
        <v>3</v>
      </c>
      <c r="B34" s="132" t="s">
        <v>432</v>
      </c>
      <c r="C34" s="309"/>
    </row>
    <row r="35" spans="1:10" s="27" customFormat="1" ht="16.149999999999999" thickBot="1" x14ac:dyDescent="0.55000000000000004">
      <c r="A35" s="87"/>
      <c r="B35" s="215"/>
      <c r="C35" s="297" t="s">
        <v>408</v>
      </c>
      <c r="D35" s="297" t="s">
        <v>409</v>
      </c>
      <c r="E35" s="297" t="s">
        <v>410</v>
      </c>
      <c r="F35" s="297" t="s">
        <v>411</v>
      </c>
      <c r="G35" s="297" t="s">
        <v>422</v>
      </c>
      <c r="H35" s="297" t="s">
        <v>423</v>
      </c>
      <c r="I35" s="297" t="s">
        <v>424</v>
      </c>
      <c r="J35" s="297" t="s">
        <v>425</v>
      </c>
    </row>
    <row r="36" spans="1:10" s="27" customFormat="1" ht="18" x14ac:dyDescent="0.55000000000000004">
      <c r="A36" s="87"/>
      <c r="B36" s="298" t="s">
        <v>426</v>
      </c>
      <c r="C36" s="299">
        <v>250</v>
      </c>
      <c r="D36" s="300">
        <v>250</v>
      </c>
      <c r="E36" s="300">
        <v>250</v>
      </c>
      <c r="F36" s="300">
        <v>250</v>
      </c>
      <c r="G36" s="300">
        <v>250</v>
      </c>
      <c r="H36" s="300">
        <v>250</v>
      </c>
      <c r="I36" s="300">
        <v>250</v>
      </c>
      <c r="J36" s="301">
        <v>250</v>
      </c>
    </row>
    <row r="37" spans="1:10" s="27" customFormat="1" ht="18" x14ac:dyDescent="0.55000000000000004">
      <c r="A37" s="87"/>
      <c r="B37" s="302" t="s">
        <v>427</v>
      </c>
      <c r="C37" s="303">
        <v>150</v>
      </c>
      <c r="D37" s="304">
        <v>250</v>
      </c>
      <c r="E37" s="304">
        <v>150</v>
      </c>
      <c r="F37" s="304">
        <v>150</v>
      </c>
      <c r="G37" s="304">
        <v>150</v>
      </c>
      <c r="H37" s="304">
        <v>150</v>
      </c>
      <c r="I37" s="304">
        <v>150</v>
      </c>
      <c r="J37" s="305">
        <v>150</v>
      </c>
    </row>
    <row r="38" spans="1:10" ht="18" x14ac:dyDescent="0.55000000000000004">
      <c r="B38" s="302" t="s">
        <v>428</v>
      </c>
      <c r="C38" s="303">
        <v>120</v>
      </c>
      <c r="D38" s="304">
        <v>180</v>
      </c>
      <c r="E38" s="304">
        <v>100</v>
      </c>
      <c r="F38" s="304">
        <v>100</v>
      </c>
      <c r="G38" s="304">
        <v>100</v>
      </c>
      <c r="H38" s="304"/>
      <c r="I38" s="304">
        <v>90</v>
      </c>
      <c r="J38" s="305">
        <v>100</v>
      </c>
    </row>
    <row r="39" spans="1:10" ht="18" x14ac:dyDescent="0.55000000000000004">
      <c r="B39" s="302" t="s">
        <v>429</v>
      </c>
      <c r="C39" s="303"/>
      <c r="D39" s="304">
        <v>90</v>
      </c>
      <c r="E39" s="304"/>
      <c r="F39" s="304">
        <v>125</v>
      </c>
      <c r="G39" s="304">
        <v>125</v>
      </c>
      <c r="H39" s="304"/>
      <c r="I39" s="304"/>
      <c r="J39" s="305">
        <v>90</v>
      </c>
    </row>
    <row r="40" spans="1:10" ht="18.399999999999999" thickBot="1" x14ac:dyDescent="0.6">
      <c r="B40" s="302" t="s">
        <v>430</v>
      </c>
      <c r="C40" s="306"/>
      <c r="D40" s="307">
        <v>500</v>
      </c>
      <c r="E40" s="307"/>
      <c r="F40" s="307"/>
      <c r="G40" s="307">
        <v>500</v>
      </c>
      <c r="H40" s="307"/>
      <c r="I40" s="307"/>
      <c r="J40" s="308">
        <v>500</v>
      </c>
    </row>
    <row r="41" spans="1:10" ht="15.75" x14ac:dyDescent="0.5">
      <c r="B41" s="132" t="s">
        <v>416</v>
      </c>
      <c r="C41" s="765"/>
      <c r="D41" s="765"/>
      <c r="E41" s="765"/>
      <c r="F41" s="765"/>
      <c r="G41" s="765"/>
      <c r="H41" s="765"/>
      <c r="I41" s="765"/>
      <c r="J41" s="765"/>
    </row>
    <row r="42" spans="1:10" x14ac:dyDescent="0.45">
      <c r="C42" s="797" t="s">
        <v>433</v>
      </c>
      <c r="D42" s="797"/>
      <c r="E42" s="797"/>
      <c r="F42" s="797"/>
      <c r="G42" s="797"/>
      <c r="H42" s="797"/>
      <c r="I42" s="797"/>
      <c r="J42" s="797"/>
    </row>
  </sheetData>
  <mergeCells count="4">
    <mergeCell ref="A1:J1"/>
    <mergeCell ref="E8:F8"/>
    <mergeCell ref="E15:F15"/>
    <mergeCell ref="C42:J42"/>
  </mergeCells>
  <printOptions horizontalCentered="1"/>
  <pageMargins left="0.19685039370078741" right="0.19685039370078741" top="0.98425196850393704" bottom="0.59055118110236227" header="0.51181102362204722" footer="0.51181102362204722"/>
  <pageSetup paperSize="9" scale="92"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rowBreaks count="1" manualBreakCount="1">
    <brk id="34" max="9" man="1"/>
  </rowBreaks>
  <drawing r:id="rId2"/>
  <legacyDrawing r:id="rId3"/>
  <legacyDrawingHF r:id="rId4"/>
  <oleObjects>
    <mc:AlternateContent xmlns:mc="http://schemas.openxmlformats.org/markup-compatibility/2006">
      <mc:Choice Requires="x14">
        <oleObject progId="PBrush" shapeId="54273" r:id="rId5">
          <objectPr defaultSize="0" autoPict="0" r:id="rId6">
            <anchor moveWithCells="1" sizeWithCells="1">
              <from>
                <xdr:col>4</xdr:col>
                <xdr:colOff>23813</xdr:colOff>
                <xdr:row>4</xdr:row>
                <xdr:rowOff>90488</xdr:rowOff>
              </from>
              <to>
                <xdr:col>4</xdr:col>
                <xdr:colOff>23813</xdr:colOff>
                <xdr:row>4</xdr:row>
                <xdr:rowOff>90488</xdr:rowOff>
              </to>
            </anchor>
          </objectPr>
        </oleObject>
      </mc:Choice>
      <mc:Fallback>
        <oleObject progId="PBrush" shapeId="54273" r:id="rId5"/>
      </mc:Fallback>
    </mc:AlternateContent>
    <mc:AlternateContent xmlns:mc="http://schemas.openxmlformats.org/markup-compatibility/2006">
      <mc:Choice Requires="x14">
        <oleObject progId="PBrush" shapeId="54274" r:id="rId7">
          <objectPr defaultSize="0" autoPict="0" r:id="rId6">
            <anchor moveWithCells="1" sizeWithCells="1">
              <from>
                <xdr:col>4</xdr:col>
                <xdr:colOff>23813</xdr:colOff>
                <xdr:row>4</xdr:row>
                <xdr:rowOff>90488</xdr:rowOff>
              </from>
              <to>
                <xdr:col>4</xdr:col>
                <xdr:colOff>23813</xdr:colOff>
                <xdr:row>4</xdr:row>
                <xdr:rowOff>90488</xdr:rowOff>
              </to>
            </anchor>
          </objectPr>
        </oleObject>
      </mc:Choice>
      <mc:Fallback>
        <oleObject progId="PBrush" shapeId="54274" r:id="rId7"/>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40"/>
  <sheetViews>
    <sheetView showGridLines="0" zoomScaleNormal="100" zoomScaleSheetLayoutView="100" workbookViewId="0">
      <selection activeCell="C15" sqref="C15"/>
    </sheetView>
  </sheetViews>
  <sheetFormatPr defaultColWidth="9.1328125" defaultRowHeight="14.25" x14ac:dyDescent="0.45"/>
  <cols>
    <col min="1" max="1" width="4.3984375" style="93" customWidth="1"/>
    <col min="2" max="2" width="5.1328125" customWidth="1"/>
    <col min="3" max="3" width="14.3984375" customWidth="1"/>
    <col min="4" max="4" width="14.3984375" bestFit="1" customWidth="1"/>
    <col min="5" max="7" width="14.3984375" customWidth="1"/>
    <col min="8" max="8" width="14.3984375" bestFit="1" customWidth="1"/>
    <col min="9" max="10" width="14.1328125" customWidth="1"/>
  </cols>
  <sheetData>
    <row r="1" spans="1:54" s="17" customFormat="1" ht="30.75" customHeight="1" thickBot="1" x14ac:dyDescent="0.5">
      <c r="A1" s="777" t="s">
        <v>434</v>
      </c>
      <c r="B1" s="777"/>
      <c r="C1" s="777"/>
      <c r="D1" s="777"/>
      <c r="E1" s="777"/>
      <c r="F1" s="777"/>
      <c r="G1" s="777"/>
      <c r="H1" s="777"/>
      <c r="I1" s="777"/>
      <c r="J1" s="777"/>
    </row>
    <row r="2" spans="1:54" s="20" customFormat="1" ht="18.399999999999999" thickTop="1" x14ac:dyDescent="0.55000000000000004">
      <c r="A2" s="9" t="s">
        <v>435</v>
      </c>
      <c r="B2" s="77"/>
      <c r="C2" s="77"/>
      <c r="D2" s="77"/>
      <c r="E2" s="77"/>
      <c r="F2" s="77"/>
      <c r="G2" s="74"/>
      <c r="H2" s="74"/>
      <c r="I2" s="74"/>
      <c r="J2" s="74"/>
    </row>
    <row r="3" spans="1:54" s="133" customFormat="1" ht="15.75" x14ac:dyDescent="0.5">
      <c r="A3" s="22">
        <v>1</v>
      </c>
      <c r="B3" s="132" t="s">
        <v>436</v>
      </c>
      <c r="C3" s="23"/>
      <c r="D3" s="23"/>
      <c r="E3" s="23"/>
      <c r="F3" s="23"/>
      <c r="G3" s="23"/>
      <c r="H3" s="23"/>
      <c r="I3" s="23"/>
      <c r="J3" s="23"/>
    </row>
    <row r="4" spans="1:54" s="133" customFormat="1" ht="15.75" x14ac:dyDescent="0.5">
      <c r="A4" s="22">
        <v>2</v>
      </c>
      <c r="B4" s="132" t="s">
        <v>816</v>
      </c>
      <c r="C4" s="23"/>
      <c r="D4" s="23"/>
      <c r="E4" s="23"/>
      <c r="F4" s="23"/>
      <c r="G4" s="23"/>
      <c r="H4" s="23"/>
      <c r="I4" s="23"/>
      <c r="J4" s="23"/>
    </row>
    <row r="5" spans="1:54" ht="15.75" x14ac:dyDescent="0.5">
      <c r="A5" s="22">
        <v>3</v>
      </c>
      <c r="B5" s="23" t="s">
        <v>437</v>
      </c>
      <c r="C5" s="23"/>
      <c r="D5" s="23"/>
      <c r="E5" s="23"/>
      <c r="F5" s="23"/>
      <c r="G5" s="23"/>
      <c r="H5" s="23"/>
      <c r="I5" s="23"/>
      <c r="J5" s="23"/>
      <c r="K5" s="133"/>
    </row>
    <row r="6" spans="1:54" s="23" customFormat="1" ht="17.649999999999999" customHeight="1" x14ac:dyDescent="0.5">
      <c r="A6" s="22">
        <v>4</v>
      </c>
      <c r="B6" s="23" t="s">
        <v>438</v>
      </c>
      <c r="C6" s="26"/>
      <c r="D6" s="132"/>
      <c r="E6" s="26"/>
      <c r="F6" s="132"/>
      <c r="G6" s="132"/>
      <c r="H6" s="132"/>
      <c r="K6" s="24"/>
    </row>
    <row r="7" spans="1:54" ht="15.75" x14ac:dyDescent="0.5">
      <c r="A7" s="22">
        <v>5</v>
      </c>
      <c r="B7" s="27" t="s">
        <v>439</v>
      </c>
      <c r="C7" s="588"/>
      <c r="D7" s="588"/>
      <c r="E7" s="588"/>
      <c r="F7" s="588"/>
      <c r="G7" s="588"/>
      <c r="H7" s="588"/>
      <c r="I7" s="588"/>
      <c r="J7" s="588"/>
    </row>
    <row r="8" spans="1:54" ht="15.75" x14ac:dyDescent="0.5">
      <c r="A8" s="131"/>
      <c r="B8" s="27"/>
    </row>
    <row r="9" spans="1:54" s="134" customFormat="1" ht="28.15" customHeight="1" x14ac:dyDescent="0.75">
      <c r="A9" s="296"/>
      <c r="C9" s="315" t="s">
        <v>51</v>
      </c>
      <c r="D9" s="798" t="s">
        <v>440</v>
      </c>
      <c r="E9" s="798"/>
      <c r="F9" s="798"/>
      <c r="G9" s="798"/>
      <c r="H9" s="296"/>
      <c r="I9" s="296"/>
      <c r="J9" s="296"/>
    </row>
    <row r="10" spans="1:54" s="134" customFormat="1" ht="15.75" customHeight="1" x14ac:dyDescent="0.55000000000000004">
      <c r="A10" s="296"/>
      <c r="C10" s="572" t="s">
        <v>408</v>
      </c>
      <c r="D10" s="316" t="s">
        <v>408</v>
      </c>
      <c r="E10" s="572" t="s">
        <v>409</v>
      </c>
      <c r="F10" s="316" t="s">
        <v>409</v>
      </c>
      <c r="G10" s="572" t="s">
        <v>410</v>
      </c>
      <c r="H10" s="316" t="s">
        <v>410</v>
      </c>
      <c r="I10" s="296"/>
      <c r="J10" s="296"/>
    </row>
    <row r="11" spans="1:54" s="293" customFormat="1" ht="15.75" customHeight="1" thickBot="1" x14ac:dyDescent="0.6">
      <c r="B11" s="317"/>
      <c r="C11" s="572" t="s">
        <v>441</v>
      </c>
      <c r="D11" s="316" t="s">
        <v>442</v>
      </c>
      <c r="E11" s="572" t="s">
        <v>441</v>
      </c>
      <c r="F11" s="316" t="s">
        <v>442</v>
      </c>
      <c r="G11" s="572" t="s">
        <v>441</v>
      </c>
      <c r="H11" s="316" t="s">
        <v>442</v>
      </c>
      <c r="I11" s="318"/>
      <c r="J11" s="318"/>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row>
    <row r="12" spans="1:54" s="130" customFormat="1" ht="18" x14ac:dyDescent="0.55000000000000004">
      <c r="B12" s="317" t="s">
        <v>412</v>
      </c>
      <c r="C12" s="319">
        <v>200</v>
      </c>
      <c r="D12" s="320">
        <v>1000</v>
      </c>
      <c r="E12" s="320">
        <v>300</v>
      </c>
      <c r="F12" s="320">
        <v>1000</v>
      </c>
      <c r="G12" s="320">
        <v>140</v>
      </c>
      <c r="H12" s="321">
        <v>1000</v>
      </c>
      <c r="I12" s="322"/>
      <c r="J12" s="323"/>
      <c r="K12" s="324"/>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row>
    <row r="13" spans="1:54" s="130" customFormat="1" ht="18" x14ac:dyDescent="0.55000000000000004">
      <c r="B13" s="317" t="s">
        <v>413</v>
      </c>
      <c r="C13" s="325">
        <v>600</v>
      </c>
      <c r="D13" s="326">
        <v>1000</v>
      </c>
      <c r="E13" s="326">
        <v>600</v>
      </c>
      <c r="F13" s="326">
        <v>600</v>
      </c>
      <c r="G13" s="326">
        <v>340</v>
      </c>
      <c r="H13" s="327">
        <v>600</v>
      </c>
      <c r="I13" s="322"/>
      <c r="J13" s="323"/>
      <c r="K13" s="324"/>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row>
    <row r="14" spans="1:54" s="130" customFormat="1" ht="18" x14ac:dyDescent="0.55000000000000004">
      <c r="B14" s="317" t="s">
        <v>428</v>
      </c>
      <c r="C14" s="325">
        <v>480</v>
      </c>
      <c r="D14" s="326">
        <v>720</v>
      </c>
      <c r="E14" s="326">
        <v>400</v>
      </c>
      <c r="F14" s="326">
        <v>400</v>
      </c>
      <c r="G14" s="326">
        <v>400</v>
      </c>
      <c r="H14" s="327"/>
      <c r="I14" s="328" t="s">
        <v>443</v>
      </c>
      <c r="J14" s="329" t="s">
        <v>104</v>
      </c>
      <c r="K14" s="324"/>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row>
    <row r="15" spans="1:54" s="130" customFormat="1" ht="18" x14ac:dyDescent="0.55000000000000004">
      <c r="B15" s="317" t="s">
        <v>416</v>
      </c>
      <c r="C15" s="704"/>
      <c r="D15" s="704"/>
      <c r="E15" s="704"/>
      <c r="F15" s="704"/>
      <c r="G15" s="704"/>
      <c r="H15" s="705"/>
      <c r="I15" s="330"/>
      <c r="J15" s="331"/>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row>
    <row r="16" spans="1:54" s="130" customFormat="1" ht="18" x14ac:dyDescent="0.55000000000000004">
      <c r="B16" s="309"/>
      <c r="C16" s="332"/>
      <c r="D16" s="332"/>
      <c r="E16" s="333"/>
      <c r="F16" s="332"/>
      <c r="G16" s="334"/>
      <c r="H16" s="333"/>
      <c r="I16" s="333"/>
      <c r="J16" s="333"/>
      <c r="K16" s="333"/>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row>
    <row r="17" spans="1:54" s="20" customFormat="1" ht="18" x14ac:dyDescent="0.55000000000000004">
      <c r="A17" s="9" t="s">
        <v>444</v>
      </c>
      <c r="B17" s="77"/>
      <c r="C17" s="77"/>
      <c r="D17" s="77"/>
      <c r="E17" s="77"/>
      <c r="F17" s="77"/>
      <c r="G17" s="74"/>
      <c r="H17" s="74"/>
      <c r="I17" s="74"/>
      <c r="J17" s="74"/>
    </row>
    <row r="18" spans="1:54" s="133" customFormat="1" ht="15.75" x14ac:dyDescent="0.5">
      <c r="A18" s="22">
        <v>1</v>
      </c>
      <c r="B18" s="132" t="s">
        <v>445</v>
      </c>
      <c r="C18" s="23"/>
      <c r="D18" s="23"/>
      <c r="E18" s="23"/>
      <c r="F18" s="23"/>
      <c r="G18" s="23"/>
      <c r="H18" s="23"/>
      <c r="I18" s="23"/>
      <c r="J18" s="23"/>
    </row>
    <row r="19" spans="1:54" s="133" customFormat="1" ht="15.75" x14ac:dyDescent="0.5">
      <c r="A19" s="22">
        <v>2</v>
      </c>
      <c r="B19" s="132" t="s">
        <v>446</v>
      </c>
      <c r="C19" s="23"/>
      <c r="D19" s="23"/>
      <c r="E19" s="23"/>
      <c r="F19" s="23"/>
      <c r="G19" s="23"/>
      <c r="H19" s="23"/>
      <c r="I19" s="23"/>
      <c r="J19" s="23"/>
    </row>
    <row r="20" spans="1:54" ht="15.75" x14ac:dyDescent="0.5">
      <c r="A20" s="22">
        <v>3</v>
      </c>
      <c r="B20" s="23" t="s">
        <v>447</v>
      </c>
      <c r="C20" s="23"/>
      <c r="D20" s="23"/>
      <c r="E20" s="23"/>
      <c r="F20" s="23"/>
      <c r="G20" s="23"/>
      <c r="H20" s="23"/>
      <c r="I20" s="23"/>
      <c r="J20" s="23"/>
      <c r="K20" s="133"/>
    </row>
    <row r="21" spans="1:54" s="133" customFormat="1" ht="15.75" x14ac:dyDescent="0.5">
      <c r="A21" s="22">
        <v>4</v>
      </c>
      <c r="B21" s="132" t="s">
        <v>448</v>
      </c>
      <c r="C21" s="23"/>
      <c r="D21" s="23"/>
      <c r="E21" s="23"/>
      <c r="F21" s="23"/>
      <c r="G21" s="23"/>
      <c r="H21" s="23"/>
      <c r="I21" s="23"/>
      <c r="J21" s="23"/>
    </row>
    <row r="22" spans="1:54" ht="15.75" x14ac:dyDescent="0.5">
      <c r="A22" s="22">
        <v>5</v>
      </c>
      <c r="B22" s="23" t="s">
        <v>449</v>
      </c>
      <c r="C22" s="23"/>
      <c r="D22" s="23"/>
      <c r="E22" s="23"/>
      <c r="F22" s="23"/>
      <c r="G22" s="23"/>
      <c r="H22" s="23"/>
      <c r="I22" s="23"/>
      <c r="J22" s="23"/>
      <c r="K22" s="133"/>
    </row>
    <row r="23" spans="1:54" s="130" customFormat="1" ht="18" x14ac:dyDescent="0.55000000000000004">
      <c r="B23" s="296"/>
      <c r="C23" s="335" t="s">
        <v>450</v>
      </c>
      <c r="D23" s="335" t="s">
        <v>451</v>
      </c>
      <c r="E23" s="335" t="s">
        <v>452</v>
      </c>
      <c r="F23" s="336"/>
      <c r="G23" s="337" t="s">
        <v>453</v>
      </c>
      <c r="H23" s="281" t="s">
        <v>454</v>
      </c>
      <c r="I23" s="337" t="s">
        <v>455</v>
      </c>
      <c r="J23" t="s">
        <v>818</v>
      </c>
      <c r="K23" s="324"/>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row>
    <row r="24" spans="1:54" s="130" customFormat="1" ht="18" x14ac:dyDescent="0.55000000000000004">
      <c r="B24" s="317" t="s">
        <v>416</v>
      </c>
      <c r="C24" s="338"/>
      <c r="D24" s="338"/>
      <c r="E24" s="338"/>
      <c r="F24" s="336"/>
      <c r="G24" s="339"/>
      <c r="H24" s="339"/>
      <c r="I24" s="339"/>
      <c r="J24" s="324"/>
      <c r="K24" s="324"/>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row>
    <row r="25" spans="1:54" ht="14.65" thickBot="1" x14ac:dyDescent="0.5">
      <c r="A25"/>
      <c r="B25" s="340"/>
      <c r="C25" s="341"/>
      <c r="D25" s="342"/>
      <c r="E25" s="340"/>
      <c r="F25" s="342"/>
      <c r="G25" s="342"/>
      <c r="H25" s="340"/>
      <c r="I25" s="340"/>
      <c r="J25" s="340"/>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row>
    <row r="26" spans="1:54" s="27" customFormat="1" ht="25.9" thickTop="1" x14ac:dyDescent="0.75">
      <c r="A26" s="343"/>
      <c r="B26" s="343"/>
      <c r="C26" s="315" t="s">
        <v>58</v>
      </c>
      <c r="D26" s="798" t="s">
        <v>440</v>
      </c>
      <c r="E26" s="798"/>
      <c r="F26" s="798"/>
      <c r="G26" s="798"/>
      <c r="H26" s="343"/>
      <c r="I26" s="343"/>
      <c r="J26" s="343"/>
    </row>
    <row r="27" spans="1:54" s="27" customFormat="1" ht="18" x14ac:dyDescent="0.55000000000000004">
      <c r="B27" s="344"/>
      <c r="C27" s="572" t="s">
        <v>408</v>
      </c>
      <c r="D27" s="316" t="s">
        <v>408</v>
      </c>
      <c r="E27" s="572" t="s">
        <v>409</v>
      </c>
      <c r="F27" s="316" t="s">
        <v>409</v>
      </c>
      <c r="G27" s="572" t="s">
        <v>410</v>
      </c>
      <c r="H27" s="316" t="s">
        <v>410</v>
      </c>
      <c r="I27" s="318"/>
      <c r="J27" s="318"/>
    </row>
    <row r="28" spans="1:54" s="27" customFormat="1" ht="18.399999999999999" thickBot="1" x14ac:dyDescent="0.6">
      <c r="B28" s="344"/>
      <c r="C28" s="572" t="s">
        <v>441</v>
      </c>
      <c r="D28" s="316" t="s">
        <v>442</v>
      </c>
      <c r="E28" s="572" t="s">
        <v>441</v>
      </c>
      <c r="F28" s="316" t="s">
        <v>442</v>
      </c>
      <c r="G28" s="572" t="s">
        <v>441</v>
      </c>
      <c r="H28" s="316" t="s">
        <v>442</v>
      </c>
      <c r="I28" s="318"/>
      <c r="J28" s="318"/>
    </row>
    <row r="29" spans="1:54" s="27" customFormat="1" ht="18" x14ac:dyDescent="0.55000000000000004">
      <c r="B29" s="317" t="s">
        <v>412</v>
      </c>
      <c r="C29" s="319">
        <v>200</v>
      </c>
      <c r="D29" s="320">
        <v>1000</v>
      </c>
      <c r="E29" s="320">
        <v>300</v>
      </c>
      <c r="F29" s="320">
        <v>1000</v>
      </c>
      <c r="G29" s="320">
        <v>140</v>
      </c>
      <c r="H29" s="321">
        <v>1000</v>
      </c>
      <c r="I29" s="322"/>
      <c r="J29" s="323"/>
    </row>
    <row r="30" spans="1:54" ht="18" x14ac:dyDescent="0.55000000000000004">
      <c r="A30"/>
      <c r="B30" s="317" t="s">
        <v>413</v>
      </c>
      <c r="C30" s="325">
        <v>600</v>
      </c>
      <c r="D30" s="326">
        <v>1000</v>
      </c>
      <c r="E30" s="326">
        <v>600</v>
      </c>
      <c r="F30" s="326">
        <v>600</v>
      </c>
      <c r="G30" s="326">
        <v>340</v>
      </c>
      <c r="H30" s="327">
        <v>600</v>
      </c>
      <c r="I30" s="322"/>
      <c r="J30" s="323"/>
    </row>
    <row r="31" spans="1:54" ht="18" x14ac:dyDescent="0.55000000000000004">
      <c r="A31"/>
      <c r="B31" s="317" t="s">
        <v>428</v>
      </c>
      <c r="C31" s="325">
        <v>480</v>
      </c>
      <c r="D31" s="326">
        <v>720</v>
      </c>
      <c r="E31" s="326">
        <v>400</v>
      </c>
      <c r="F31" s="326">
        <v>400</v>
      </c>
      <c r="G31" s="326">
        <v>400</v>
      </c>
      <c r="H31" s="327"/>
      <c r="I31" s="328" t="s">
        <v>443</v>
      </c>
      <c r="J31" s="329" t="s">
        <v>104</v>
      </c>
    </row>
    <row r="32" spans="1:54" ht="18" x14ac:dyDescent="0.55000000000000004">
      <c r="A32"/>
      <c r="B32" s="317" t="s">
        <v>416</v>
      </c>
      <c r="C32" s="706">
        <f t="shared" ref="C32:H32" si="0">SUM(C29:C31)</f>
        <v>1280</v>
      </c>
      <c r="D32" s="706">
        <f t="shared" si="0"/>
        <v>2720</v>
      </c>
      <c r="E32" s="706">
        <f t="shared" si="0"/>
        <v>1300</v>
      </c>
      <c r="F32" s="706">
        <f t="shared" si="0"/>
        <v>2000</v>
      </c>
      <c r="G32" s="706">
        <f t="shared" si="0"/>
        <v>880</v>
      </c>
      <c r="H32" s="706">
        <f t="shared" si="0"/>
        <v>1600</v>
      </c>
      <c r="I32" s="345">
        <f>D32+F32+H32</f>
        <v>6320</v>
      </c>
      <c r="J32" s="346">
        <f>C32+E32+G32</f>
        <v>3460</v>
      </c>
    </row>
    <row r="33" spans="1:10" ht="15.75" x14ac:dyDescent="0.5">
      <c r="A33"/>
      <c r="B33" s="347"/>
      <c r="C33" s="332"/>
      <c r="D33" s="332"/>
      <c r="E33" s="333"/>
      <c r="F33" s="333"/>
      <c r="G33" s="333"/>
      <c r="H33" s="333"/>
    </row>
    <row r="34" spans="1:10" ht="15.75" x14ac:dyDescent="0.5">
      <c r="A34"/>
      <c r="B34" s="347"/>
      <c r="C34" s="332"/>
      <c r="D34" s="332"/>
      <c r="E34" s="333"/>
      <c r="F34" s="332"/>
      <c r="G34" s="332"/>
      <c r="H34" s="333"/>
    </row>
    <row r="35" spans="1:10" ht="18" x14ac:dyDescent="0.55000000000000004">
      <c r="A35"/>
      <c r="B35" s="317"/>
      <c r="C35" s="335" t="s">
        <v>450</v>
      </c>
      <c r="D35" s="335" t="s">
        <v>451</v>
      </c>
      <c r="E35" s="335" t="s">
        <v>452</v>
      </c>
      <c r="F35" s="336"/>
      <c r="G35" s="337" t="s">
        <v>456</v>
      </c>
      <c r="H35" s="281" t="s">
        <v>454</v>
      </c>
      <c r="I35" s="337" t="s">
        <v>455</v>
      </c>
      <c r="J35" t="s">
        <v>817</v>
      </c>
    </row>
    <row r="36" spans="1:10" ht="18" x14ac:dyDescent="0.55000000000000004">
      <c r="A36"/>
      <c r="B36" s="317" t="s">
        <v>416</v>
      </c>
      <c r="C36" s="348">
        <f>D32-C32</f>
        <v>1440</v>
      </c>
      <c r="D36" s="338">
        <f>F32-E32</f>
        <v>700</v>
      </c>
      <c r="E36" s="338">
        <f>H32-G32</f>
        <v>720</v>
      </c>
      <c r="F36" s="336"/>
      <c r="G36" s="339">
        <f>D32+F32+H32-C32-E32-G32</f>
        <v>2860</v>
      </c>
      <c r="H36" s="339">
        <f>G36*0.21</f>
        <v>600.6</v>
      </c>
      <c r="I36" s="339">
        <f>G36+H36</f>
        <v>3460.6</v>
      </c>
      <c r="J36" s="764">
        <f>I36/1.21</f>
        <v>2860</v>
      </c>
    </row>
    <row r="37" spans="1:10" ht="15.75" x14ac:dyDescent="0.5">
      <c r="A37" s="87"/>
      <c r="B37" s="27"/>
      <c r="C37" s="27"/>
      <c r="D37" s="27"/>
      <c r="E37" s="27"/>
      <c r="F37" s="27"/>
      <c r="G37" s="27"/>
    </row>
    <row r="38" spans="1:10" ht="15.75" x14ac:dyDescent="0.5">
      <c r="A38" s="87"/>
      <c r="B38" s="27"/>
      <c r="C38" s="27"/>
      <c r="D38" s="27"/>
      <c r="E38" s="27"/>
      <c r="F38" s="27"/>
      <c r="G38" s="27"/>
    </row>
    <row r="40" spans="1:10" x14ac:dyDescent="0.45">
      <c r="J40" t="s">
        <v>457</v>
      </c>
    </row>
  </sheetData>
  <mergeCells count="3">
    <mergeCell ref="A1:J1"/>
    <mergeCell ref="D9:G9"/>
    <mergeCell ref="D26:G26"/>
  </mergeCells>
  <printOptions horizontalCentered="1" verticalCentered="1"/>
  <pageMargins left="0.19685039370078741" right="0.19685039370078741" top="0.19685039370078741" bottom="0.19685039370078741" header="0.51181102362204722" footer="0.51181102362204722"/>
  <pageSetup paperSize="9" scale="75"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3"/>
  <sheetViews>
    <sheetView showGridLines="0" zoomScaleNormal="100" zoomScaleSheetLayoutView="100" workbookViewId="0">
      <selection activeCell="E12" sqref="E12"/>
    </sheetView>
  </sheetViews>
  <sheetFormatPr defaultColWidth="9.1328125" defaultRowHeight="14.25" x14ac:dyDescent="0.45"/>
  <cols>
    <col min="1" max="1" width="4.265625" style="93" customWidth="1"/>
    <col min="2" max="2" width="20.1328125" customWidth="1"/>
    <col min="3" max="3" width="12.265625" customWidth="1"/>
    <col min="4" max="4" width="14.265625" customWidth="1"/>
    <col min="5" max="5" width="13.1328125" customWidth="1"/>
    <col min="6" max="6" width="3.73046875" bestFit="1" customWidth="1"/>
    <col min="7" max="7" width="8.1328125" customWidth="1"/>
    <col min="8" max="8" width="7.265625" bestFit="1" customWidth="1"/>
    <col min="9" max="9" width="8.3984375" customWidth="1"/>
    <col min="10" max="10" width="7.3984375" customWidth="1"/>
    <col min="11" max="11" width="7.265625" customWidth="1"/>
    <col min="12" max="12" width="11.73046875" customWidth="1"/>
  </cols>
  <sheetData>
    <row r="1" spans="1:10" s="17" customFormat="1" ht="30" customHeight="1" thickBot="1" x14ac:dyDescent="0.5">
      <c r="A1" s="777" t="s">
        <v>458</v>
      </c>
      <c r="B1" s="777"/>
      <c r="C1" s="777"/>
      <c r="D1" s="777"/>
      <c r="E1" s="777"/>
      <c r="F1" s="777"/>
      <c r="G1" s="777"/>
      <c r="H1" s="777"/>
      <c r="I1" s="777"/>
    </row>
    <row r="2" spans="1:10" s="20" customFormat="1" ht="21.4" thickTop="1" x14ac:dyDescent="0.65">
      <c r="A2" s="349" t="s">
        <v>459</v>
      </c>
      <c r="B2" s="350"/>
      <c r="C2" s="350"/>
      <c r="D2" s="350"/>
      <c r="E2" s="350"/>
      <c r="F2" s="350"/>
      <c r="G2" s="350"/>
      <c r="H2" s="350"/>
      <c r="I2" s="350"/>
    </row>
    <row r="3" spans="1:10" s="133" customFormat="1" ht="15.75" x14ac:dyDescent="0.5">
      <c r="A3" s="22">
        <v>1</v>
      </c>
      <c r="B3" s="23" t="s">
        <v>812</v>
      </c>
      <c r="C3" s="23"/>
      <c r="D3" s="23"/>
      <c r="E3" s="23"/>
      <c r="F3" s="23"/>
      <c r="G3" s="23"/>
      <c r="H3" s="23"/>
      <c r="I3" s="23"/>
    </row>
    <row r="4" spans="1:10" s="133" customFormat="1" ht="15.75" x14ac:dyDescent="0.5">
      <c r="A4" s="22">
        <v>2</v>
      </c>
      <c r="B4" s="23" t="s">
        <v>813</v>
      </c>
      <c r="C4" s="23"/>
      <c r="D4" s="23"/>
      <c r="E4" s="23"/>
      <c r="F4" s="23"/>
      <c r="G4" s="23"/>
      <c r="H4" s="23"/>
      <c r="I4" s="23"/>
    </row>
    <row r="5" spans="1:10" s="133" customFormat="1" ht="15.75" x14ac:dyDescent="0.5">
      <c r="A5" s="22">
        <v>3</v>
      </c>
      <c r="B5" s="23" t="s">
        <v>814</v>
      </c>
      <c r="C5" s="23"/>
      <c r="D5" s="23"/>
      <c r="E5" s="23"/>
      <c r="F5" s="23"/>
      <c r="G5" s="23"/>
      <c r="H5" s="23"/>
      <c r="I5" s="23"/>
    </row>
    <row r="6" spans="1:10" s="133" customFormat="1" ht="15.75" x14ac:dyDescent="0.5">
      <c r="A6" s="22">
        <v>2</v>
      </c>
      <c r="B6" s="23" t="s">
        <v>460</v>
      </c>
      <c r="C6" s="23"/>
      <c r="D6" s="23"/>
      <c r="E6" s="23"/>
      <c r="F6" s="23"/>
      <c r="G6" s="23"/>
      <c r="H6" s="23"/>
      <c r="I6" s="23"/>
    </row>
    <row r="7" spans="1:10" ht="15.75" x14ac:dyDescent="0.5">
      <c r="A7" s="22">
        <v>3</v>
      </c>
      <c r="B7" s="23" t="s">
        <v>815</v>
      </c>
      <c r="C7" s="23"/>
      <c r="D7" s="23"/>
      <c r="E7" s="23"/>
      <c r="F7" s="23"/>
      <c r="G7" s="23"/>
      <c r="H7" s="23"/>
      <c r="I7" s="23"/>
      <c r="J7" s="133"/>
    </row>
    <row r="8" spans="1:10" s="23" customFormat="1" ht="15.75" x14ac:dyDescent="0.5">
      <c r="A8" s="22">
        <v>4</v>
      </c>
      <c r="B8" s="23" t="s">
        <v>461</v>
      </c>
      <c r="C8" s="26"/>
      <c r="D8" s="132"/>
      <c r="E8" s="26"/>
      <c r="F8" s="132"/>
      <c r="G8" s="132"/>
      <c r="J8" s="24"/>
    </row>
    <row r="9" spans="1:10" ht="16.149999999999999" thickBot="1" x14ac:dyDescent="0.55000000000000004">
      <c r="B9" s="27" t="s">
        <v>462</v>
      </c>
      <c r="C9" s="11"/>
      <c r="D9" s="11"/>
      <c r="E9" s="11"/>
      <c r="F9" s="11"/>
      <c r="G9" s="11"/>
    </row>
    <row r="10" spans="1:10" s="23" customFormat="1" ht="21" x14ac:dyDescent="0.65">
      <c r="A10" s="351"/>
      <c r="B10" s="352" t="s">
        <v>463</v>
      </c>
      <c r="C10" s="353"/>
      <c r="D10" s="354" t="s">
        <v>464</v>
      </c>
      <c r="E10" s="355"/>
      <c r="F10" s="356"/>
      <c r="G10" s="356"/>
      <c r="H10" s="356"/>
    </row>
    <row r="11" spans="1:10" s="23" customFormat="1" ht="15.75" x14ac:dyDescent="0.5">
      <c r="A11" s="357"/>
      <c r="B11" s="700" t="s">
        <v>465</v>
      </c>
      <c r="C11" s="358" t="s">
        <v>466</v>
      </c>
      <c r="D11" s="358" t="s">
        <v>467</v>
      </c>
      <c r="E11" s="359" t="s">
        <v>468</v>
      </c>
    </row>
    <row r="12" spans="1:10" s="23" customFormat="1" ht="15.75" x14ac:dyDescent="0.5">
      <c r="A12" s="357"/>
      <c r="B12" s="701" t="s">
        <v>469</v>
      </c>
      <c r="C12" s="360">
        <v>56</v>
      </c>
      <c r="D12" s="360">
        <v>3.42</v>
      </c>
      <c r="E12" s="589"/>
    </row>
    <row r="13" spans="1:10" s="23" customFormat="1" ht="15.75" x14ac:dyDescent="0.5">
      <c r="A13" s="357"/>
      <c r="B13" s="701" t="s">
        <v>470</v>
      </c>
      <c r="C13" s="360">
        <v>66</v>
      </c>
      <c r="D13" s="360">
        <v>1.28</v>
      </c>
      <c r="E13" s="589"/>
    </row>
    <row r="14" spans="1:10" s="23" customFormat="1" ht="15.75" x14ac:dyDescent="0.5">
      <c r="A14" s="357"/>
      <c r="B14" s="701" t="s">
        <v>471</v>
      </c>
      <c r="C14" s="360">
        <v>88</v>
      </c>
      <c r="D14" s="360">
        <v>1.59</v>
      </c>
      <c r="E14" s="589"/>
    </row>
    <row r="15" spans="1:10" s="23" customFormat="1" ht="15.75" x14ac:dyDescent="0.5">
      <c r="A15" s="357"/>
      <c r="B15" s="701" t="s">
        <v>472</v>
      </c>
      <c r="C15" s="360">
        <v>233</v>
      </c>
      <c r="D15" s="360">
        <v>0.92</v>
      </c>
      <c r="E15" s="589"/>
    </row>
    <row r="16" spans="1:10" ht="15.75" x14ac:dyDescent="0.5">
      <c r="A16" s="357"/>
      <c r="B16" s="701" t="s">
        <v>473</v>
      </c>
      <c r="C16" s="360">
        <v>122</v>
      </c>
      <c r="D16" s="360">
        <v>0.69</v>
      </c>
      <c r="E16" s="589"/>
      <c r="F16" s="23"/>
      <c r="G16" s="23"/>
      <c r="H16" s="23"/>
    </row>
    <row r="17" spans="1:16" s="23" customFormat="1" ht="16.149999999999999" thickBot="1" x14ac:dyDescent="0.55000000000000004">
      <c r="A17" s="357"/>
      <c r="B17" s="702" t="s">
        <v>416</v>
      </c>
      <c r="C17" s="361"/>
      <c r="D17" s="361"/>
      <c r="E17" s="362"/>
    </row>
    <row r="18" spans="1:16" s="27" customFormat="1" ht="15.75" x14ac:dyDescent="0.5">
      <c r="A18" s="87"/>
    </row>
    <row r="19" spans="1:16" s="27" customFormat="1" ht="18" x14ac:dyDescent="0.55000000000000004">
      <c r="A19" s="87"/>
      <c r="B19" s="363" t="s">
        <v>474</v>
      </c>
      <c r="C19" s="364"/>
      <c r="D19" s="365"/>
      <c r="E19" s="23"/>
      <c r="F19" s="23"/>
      <c r="G19" s="23"/>
      <c r="H19" s="23"/>
      <c r="I19" s="23"/>
    </row>
    <row r="20" spans="1:16" s="27" customFormat="1" ht="15.75" x14ac:dyDescent="0.5">
      <c r="A20" s="87"/>
      <c r="B20" s="366" t="s">
        <v>475</v>
      </c>
      <c r="C20" s="23"/>
      <c r="D20" s="23"/>
      <c r="E20" s="23"/>
      <c r="F20" s="23"/>
      <c r="G20" s="23"/>
      <c r="H20" s="23"/>
      <c r="I20" s="23"/>
    </row>
    <row r="21" spans="1:16" s="27" customFormat="1" ht="18.399999999999999" thickBot="1" x14ac:dyDescent="0.6">
      <c r="A21" s="87"/>
      <c r="B21" s="799" t="s">
        <v>58</v>
      </c>
      <c r="C21" s="799"/>
      <c r="D21" s="799"/>
      <c r="E21" s="799"/>
      <c r="F21" s="23"/>
      <c r="G21"/>
      <c r="H21"/>
      <c r="I21"/>
      <c r="J21"/>
      <c r="K21"/>
      <c r="L21"/>
      <c r="M21"/>
      <c r="N21"/>
      <c r="O21"/>
      <c r="P21"/>
    </row>
    <row r="22" spans="1:16" s="27" customFormat="1" ht="21" x14ac:dyDescent="0.65">
      <c r="A22" s="87"/>
      <c r="B22" s="367" t="s">
        <v>463</v>
      </c>
      <c r="C22" s="353"/>
      <c r="D22" s="354" t="s">
        <v>464</v>
      </c>
      <c r="E22" s="355"/>
      <c r="F22" s="23"/>
      <c r="G22"/>
      <c r="H22"/>
      <c r="I22"/>
      <c r="J22"/>
      <c r="K22"/>
      <c r="L22"/>
      <c r="M22"/>
      <c r="N22"/>
      <c r="O22"/>
      <c r="P22"/>
    </row>
    <row r="23" spans="1:16" x14ac:dyDescent="0.45">
      <c r="B23" s="368"/>
      <c r="C23" s="369"/>
      <c r="D23" s="369"/>
      <c r="E23" s="370"/>
      <c r="F23" s="11"/>
    </row>
    <row r="24" spans="1:16" ht="15.75" x14ac:dyDescent="0.5">
      <c r="B24" s="371" t="s">
        <v>465</v>
      </c>
      <c r="C24" s="358" t="s">
        <v>466</v>
      </c>
      <c r="D24" s="358" t="s">
        <v>467</v>
      </c>
      <c r="E24" s="359" t="s">
        <v>468</v>
      </c>
      <c r="F24" s="11"/>
    </row>
    <row r="25" spans="1:16" ht="15.75" x14ac:dyDescent="0.5">
      <c r="B25" s="372" t="s">
        <v>469</v>
      </c>
      <c r="C25" s="360">
        <v>56</v>
      </c>
      <c r="D25" s="360">
        <v>3.42</v>
      </c>
      <c r="E25" s="589">
        <f>C25*D25</f>
        <v>191.51999999999998</v>
      </c>
      <c r="F25" s="11"/>
    </row>
    <row r="26" spans="1:16" ht="15.75" x14ac:dyDescent="0.5">
      <c r="B26" s="372" t="s">
        <v>470</v>
      </c>
      <c r="C26" s="360">
        <v>66</v>
      </c>
      <c r="D26" s="360">
        <v>1.28</v>
      </c>
      <c r="E26" s="589">
        <f>C26*D26</f>
        <v>84.48</v>
      </c>
      <c r="F26" s="11"/>
    </row>
    <row r="27" spans="1:16" ht="15.75" x14ac:dyDescent="0.5">
      <c r="B27" s="372" t="s">
        <v>471</v>
      </c>
      <c r="C27" s="360">
        <v>88</v>
      </c>
      <c r="D27" s="360">
        <v>1.59</v>
      </c>
      <c r="E27" s="589">
        <f>C27*D27</f>
        <v>139.92000000000002</v>
      </c>
      <c r="F27" s="11"/>
    </row>
    <row r="28" spans="1:16" ht="15.75" x14ac:dyDescent="0.5">
      <c r="B28" s="372" t="s">
        <v>472</v>
      </c>
      <c r="C28" s="360">
        <v>233</v>
      </c>
      <c r="D28" s="360">
        <v>0.92</v>
      </c>
      <c r="E28" s="589">
        <f>C28*D28</f>
        <v>214.36</v>
      </c>
      <c r="F28" s="11"/>
    </row>
    <row r="29" spans="1:16" ht="15.75" x14ac:dyDescent="0.5">
      <c r="B29" s="372" t="s">
        <v>473</v>
      </c>
      <c r="C29" s="360">
        <v>122</v>
      </c>
      <c r="D29" s="360">
        <v>0.69</v>
      </c>
      <c r="E29" s="589">
        <f>C29*D29</f>
        <v>84.179999999999993</v>
      </c>
      <c r="F29" s="11"/>
    </row>
    <row r="30" spans="1:16" ht="16.149999999999999" thickBot="1" x14ac:dyDescent="0.55000000000000004">
      <c r="B30" s="373" t="s">
        <v>416</v>
      </c>
      <c r="C30" s="361"/>
      <c r="D30" s="361"/>
      <c r="E30" s="362">
        <f>SUM(E25:E29)</f>
        <v>714.45999999999992</v>
      </c>
      <c r="F30" s="11"/>
    </row>
    <row r="31" spans="1:16" x14ac:dyDescent="0.45">
      <c r="A31"/>
      <c r="B31" s="374"/>
      <c r="C31" s="374"/>
      <c r="D31" s="374"/>
      <c r="E31" s="375"/>
    </row>
    <row r="33" spans="1:3" ht="18" x14ac:dyDescent="0.55000000000000004">
      <c r="A33"/>
      <c r="B33" s="363" t="s">
        <v>476</v>
      </c>
      <c r="C33" s="376">
        <f>'1e kwt'!D12+'2e kwt'!D12+'3e kwt'!D12+'4e kwt'!D12</f>
        <v>2143.3799999999997</v>
      </c>
    </row>
  </sheetData>
  <mergeCells count="2">
    <mergeCell ref="A1:I1"/>
    <mergeCell ref="B21:E21"/>
  </mergeCells>
  <printOptions horizontalCentered="1"/>
  <pageMargins left="0.19685039370078741" right="0.19685039370078741" top="0.98425196850393704" bottom="0.78740157480314965" header="0.51181102362204722" footer="0.51181102362204722"/>
  <pageSetup paperSize="9"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colBreaks count="1" manualBreakCount="1">
    <brk id="9" max="45" man="1"/>
  </colBreaks>
  <drawing r:id="rId2"/>
  <legacyDrawing r:id="rId3"/>
  <legacyDrawingHF r:id="rId4"/>
  <oleObjects>
    <mc:AlternateContent xmlns:mc="http://schemas.openxmlformats.org/markup-compatibility/2006">
      <mc:Choice Requires="x14">
        <oleObject progId="PBrush" shapeId="56321" r:id="rId5">
          <objectPr defaultSize="0" autoPict="0" r:id="rId6">
            <anchor moveWithCells="1" sizeWithCells="1">
              <from>
                <xdr:col>4</xdr:col>
                <xdr:colOff>366713</xdr:colOff>
                <xdr:row>8</xdr:row>
                <xdr:rowOff>128588</xdr:rowOff>
              </from>
              <to>
                <xdr:col>4</xdr:col>
                <xdr:colOff>366713</xdr:colOff>
                <xdr:row>8</xdr:row>
                <xdr:rowOff>128588</xdr:rowOff>
              </to>
            </anchor>
          </objectPr>
        </oleObject>
      </mc:Choice>
      <mc:Fallback>
        <oleObject progId="PBrush" shapeId="56321" r:id="rId5"/>
      </mc:Fallback>
    </mc:AlternateContent>
    <mc:AlternateContent xmlns:mc="http://schemas.openxmlformats.org/markup-compatibility/2006">
      <mc:Choice Requires="x14">
        <oleObject progId="PBrush" shapeId="56322" r:id="rId7">
          <objectPr defaultSize="0" autoPict="0" r:id="rId6">
            <anchor moveWithCells="1" sizeWithCells="1">
              <from>
                <xdr:col>4</xdr:col>
                <xdr:colOff>366713</xdr:colOff>
                <xdr:row>8</xdr:row>
                <xdr:rowOff>128588</xdr:rowOff>
              </from>
              <to>
                <xdr:col>4</xdr:col>
                <xdr:colOff>366713</xdr:colOff>
                <xdr:row>8</xdr:row>
                <xdr:rowOff>128588</xdr:rowOff>
              </to>
            </anchor>
          </objectPr>
        </oleObject>
      </mc:Choice>
      <mc:Fallback>
        <oleObject progId="PBrush" shapeId="56322" r:id="rId7"/>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2"/>
  <sheetViews>
    <sheetView zoomScale="85" zoomScaleNormal="85" zoomScalePageLayoutView="85" workbookViewId="0">
      <selection activeCell="B1" sqref="B1:B1048576"/>
    </sheetView>
  </sheetViews>
  <sheetFormatPr defaultColWidth="11.265625" defaultRowHeight="14.25" x14ac:dyDescent="0.45"/>
  <cols>
    <col min="1" max="1" width="19.73046875" customWidth="1"/>
    <col min="2" max="2" width="11.265625" style="6"/>
    <col min="3" max="3" width="24.73046875" bestFit="1" customWidth="1"/>
    <col min="5" max="5" width="5" customWidth="1"/>
  </cols>
  <sheetData>
    <row r="1" spans="1:4" x14ac:dyDescent="0.45">
      <c r="A1" t="s">
        <v>788</v>
      </c>
    </row>
    <row r="2" spans="1:4" x14ac:dyDescent="0.45">
      <c r="A2">
        <f>D12</f>
        <v>0</v>
      </c>
    </row>
    <row r="3" spans="1:4" ht="14.65" thickBot="1" x14ac:dyDescent="0.5"/>
    <row r="4" spans="1:4" ht="21" x14ac:dyDescent="0.65">
      <c r="A4" s="367" t="s">
        <v>463</v>
      </c>
      <c r="B4" s="759"/>
      <c r="C4" s="354" t="s">
        <v>811</v>
      </c>
      <c r="D4" s="355"/>
    </row>
    <row r="5" spans="1:4" x14ac:dyDescent="0.45">
      <c r="A5" s="738"/>
      <c r="B5" s="760"/>
      <c r="C5" s="739"/>
      <c r="D5" s="740"/>
    </row>
    <row r="6" spans="1:4" ht="15.75" x14ac:dyDescent="0.5">
      <c r="A6" s="741" t="s">
        <v>465</v>
      </c>
      <c r="B6" s="761" t="s">
        <v>466</v>
      </c>
      <c r="C6" s="757" t="s">
        <v>789</v>
      </c>
      <c r="D6" s="758" t="s">
        <v>468</v>
      </c>
    </row>
    <row r="7" spans="1:4" ht="15.75" x14ac:dyDescent="0.5">
      <c r="A7" s="742" t="s">
        <v>469</v>
      </c>
      <c r="B7" s="762">
        <v>56</v>
      </c>
      <c r="C7" s="743">
        <v>3.42</v>
      </c>
      <c r="D7" s="744"/>
    </row>
    <row r="8" spans="1:4" ht="15.75" x14ac:dyDescent="0.5">
      <c r="A8" s="742" t="s">
        <v>470</v>
      </c>
      <c r="B8" s="762">
        <v>66</v>
      </c>
      <c r="C8" s="743">
        <v>1.28</v>
      </c>
      <c r="D8" s="744"/>
    </row>
    <row r="9" spans="1:4" ht="15.75" x14ac:dyDescent="0.5">
      <c r="A9" s="742" t="s">
        <v>471</v>
      </c>
      <c r="B9" s="762">
        <v>88</v>
      </c>
      <c r="C9" s="743">
        <v>1.59</v>
      </c>
      <c r="D9" s="744"/>
    </row>
    <row r="10" spans="1:4" ht="15.75" x14ac:dyDescent="0.5">
      <c r="A10" s="742" t="s">
        <v>472</v>
      </c>
      <c r="B10" s="762">
        <v>233</v>
      </c>
      <c r="C10" s="743">
        <v>0.92</v>
      </c>
      <c r="D10" s="744"/>
    </row>
    <row r="11" spans="1:4" ht="15.75" x14ac:dyDescent="0.5">
      <c r="A11" s="742" t="s">
        <v>473</v>
      </c>
      <c r="B11" s="762">
        <v>122</v>
      </c>
      <c r="C11" s="743">
        <v>0.69</v>
      </c>
      <c r="D11" s="744"/>
    </row>
    <row r="12" spans="1:4" ht="16.149999999999999" thickBot="1" x14ac:dyDescent="0.55000000000000004">
      <c r="A12" s="745" t="s">
        <v>416</v>
      </c>
      <c r="B12" s="763"/>
      <c r="C12" s="746"/>
      <c r="D12" s="747"/>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2"/>
  <sheetViews>
    <sheetView zoomScale="85" zoomScaleNormal="85" zoomScalePageLayoutView="85" workbookViewId="0">
      <selection activeCell="B1" sqref="B1:B1048576"/>
    </sheetView>
  </sheetViews>
  <sheetFormatPr defaultColWidth="11.265625" defaultRowHeight="14.25" x14ac:dyDescent="0.45"/>
  <cols>
    <col min="1" max="1" width="19.73046875" customWidth="1"/>
    <col min="2" max="2" width="11.265625" style="6"/>
    <col min="3" max="3" width="24.73046875" bestFit="1" customWidth="1"/>
    <col min="5" max="5" width="5" customWidth="1"/>
  </cols>
  <sheetData>
    <row r="1" spans="1:4" x14ac:dyDescent="0.45">
      <c r="A1" t="s">
        <v>790</v>
      </c>
    </row>
    <row r="2" spans="1:4" x14ac:dyDescent="0.45">
      <c r="A2">
        <f>D12</f>
        <v>714.45999999999992</v>
      </c>
    </row>
    <row r="3" spans="1:4" ht="14.65" thickBot="1" x14ac:dyDescent="0.5"/>
    <row r="4" spans="1:4" ht="21" x14ac:dyDescent="0.65">
      <c r="A4" s="367" t="s">
        <v>463</v>
      </c>
      <c r="B4" s="759"/>
      <c r="C4" s="354" t="s">
        <v>811</v>
      </c>
      <c r="D4" s="355"/>
    </row>
    <row r="5" spans="1:4" x14ac:dyDescent="0.45">
      <c r="A5" s="738"/>
      <c r="B5" s="760"/>
      <c r="C5" s="739"/>
      <c r="D5" s="740"/>
    </row>
    <row r="6" spans="1:4" ht="15.75" x14ac:dyDescent="0.5">
      <c r="A6" s="741" t="s">
        <v>465</v>
      </c>
      <c r="B6" s="761" t="s">
        <v>466</v>
      </c>
      <c r="C6" s="757" t="s">
        <v>789</v>
      </c>
      <c r="D6" s="758" t="s">
        <v>468</v>
      </c>
    </row>
    <row r="7" spans="1:4" ht="15.75" x14ac:dyDescent="0.5">
      <c r="A7" s="742" t="s">
        <v>469</v>
      </c>
      <c r="B7" s="762">
        <v>56</v>
      </c>
      <c r="C7" s="743">
        <v>3.42</v>
      </c>
      <c r="D7" s="744">
        <f>B7*C7</f>
        <v>191.51999999999998</v>
      </c>
    </row>
    <row r="8" spans="1:4" ht="15.75" x14ac:dyDescent="0.5">
      <c r="A8" s="742" t="s">
        <v>470</v>
      </c>
      <c r="B8" s="762">
        <v>66</v>
      </c>
      <c r="C8" s="743">
        <v>1.28</v>
      </c>
      <c r="D8" s="744">
        <f>B8*C8</f>
        <v>84.48</v>
      </c>
    </row>
    <row r="9" spans="1:4" ht="15.75" x14ac:dyDescent="0.5">
      <c r="A9" s="742" t="s">
        <v>471</v>
      </c>
      <c r="B9" s="762">
        <v>88</v>
      </c>
      <c r="C9" s="743">
        <v>1.59</v>
      </c>
      <c r="D9" s="744">
        <f>B9*C9</f>
        <v>139.92000000000002</v>
      </c>
    </row>
    <row r="10" spans="1:4" ht="15.75" x14ac:dyDescent="0.5">
      <c r="A10" s="742" t="s">
        <v>472</v>
      </c>
      <c r="B10" s="762">
        <v>233</v>
      </c>
      <c r="C10" s="743">
        <v>0.92</v>
      </c>
      <c r="D10" s="744">
        <f>B10*C10</f>
        <v>214.36</v>
      </c>
    </row>
    <row r="11" spans="1:4" ht="15.75" x14ac:dyDescent="0.5">
      <c r="A11" s="742" t="s">
        <v>473</v>
      </c>
      <c r="B11" s="762">
        <v>122</v>
      </c>
      <c r="C11" s="743">
        <v>0.69</v>
      </c>
      <c r="D11" s="744">
        <f>B11*C11</f>
        <v>84.179999999999993</v>
      </c>
    </row>
    <row r="12" spans="1:4" ht="16.149999999999999" thickBot="1" x14ac:dyDescent="0.55000000000000004">
      <c r="A12" s="745" t="s">
        <v>416</v>
      </c>
      <c r="B12" s="763"/>
      <c r="C12" s="746"/>
      <c r="D12" s="747">
        <f>SUM(D7:D11)</f>
        <v>714.45999999999992</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2"/>
  <sheetViews>
    <sheetView zoomScale="85" zoomScaleNormal="85" zoomScalePageLayoutView="85" workbookViewId="0">
      <selection activeCell="B1" sqref="B1:B1048576"/>
    </sheetView>
  </sheetViews>
  <sheetFormatPr defaultColWidth="11.265625" defaultRowHeight="14.25" x14ac:dyDescent="0.45"/>
  <cols>
    <col min="1" max="1" width="19.73046875" customWidth="1"/>
    <col min="2" max="2" width="11.265625" style="6"/>
    <col min="3" max="3" width="23.265625" customWidth="1"/>
    <col min="5" max="5" width="5" customWidth="1"/>
  </cols>
  <sheetData>
    <row r="1" spans="1:4" x14ac:dyDescent="0.45">
      <c r="A1" t="s">
        <v>791</v>
      </c>
    </row>
    <row r="2" spans="1:4" x14ac:dyDescent="0.45">
      <c r="A2">
        <f>D12</f>
        <v>714.45999999999992</v>
      </c>
    </row>
    <row r="3" spans="1:4" ht="14.65" thickBot="1" x14ac:dyDescent="0.5"/>
    <row r="4" spans="1:4" ht="21" x14ac:dyDescent="0.65">
      <c r="A4" s="367" t="s">
        <v>463</v>
      </c>
      <c r="B4" s="759"/>
      <c r="C4" s="354" t="s">
        <v>811</v>
      </c>
      <c r="D4" s="355"/>
    </row>
    <row r="5" spans="1:4" x14ac:dyDescent="0.45">
      <c r="A5" s="738"/>
      <c r="B5" s="760"/>
      <c r="C5" s="739"/>
      <c r="D5" s="740"/>
    </row>
    <row r="6" spans="1:4" ht="15.75" x14ac:dyDescent="0.5">
      <c r="A6" s="741" t="s">
        <v>465</v>
      </c>
      <c r="B6" s="761" t="s">
        <v>466</v>
      </c>
      <c r="C6" s="757" t="s">
        <v>789</v>
      </c>
      <c r="D6" s="758" t="s">
        <v>468</v>
      </c>
    </row>
    <row r="7" spans="1:4" ht="15.75" x14ac:dyDescent="0.5">
      <c r="A7" s="742" t="s">
        <v>469</v>
      </c>
      <c r="B7" s="762">
        <v>56</v>
      </c>
      <c r="C7" s="743">
        <v>3.42</v>
      </c>
      <c r="D7" s="744">
        <f>B7*C7</f>
        <v>191.51999999999998</v>
      </c>
    </row>
    <row r="8" spans="1:4" ht="15.75" x14ac:dyDescent="0.5">
      <c r="A8" s="742" t="s">
        <v>470</v>
      </c>
      <c r="B8" s="762">
        <v>66</v>
      </c>
      <c r="C8" s="743">
        <v>1.28</v>
      </c>
      <c r="D8" s="744">
        <f>B8*C8</f>
        <v>84.48</v>
      </c>
    </row>
    <row r="9" spans="1:4" ht="15.75" x14ac:dyDescent="0.5">
      <c r="A9" s="742" t="s">
        <v>471</v>
      </c>
      <c r="B9" s="762">
        <v>88</v>
      </c>
      <c r="C9" s="743">
        <v>1.59</v>
      </c>
      <c r="D9" s="744">
        <f>B9*C9</f>
        <v>139.92000000000002</v>
      </c>
    </row>
    <row r="10" spans="1:4" ht="15.75" x14ac:dyDescent="0.5">
      <c r="A10" s="742" t="s">
        <v>472</v>
      </c>
      <c r="B10" s="762">
        <v>233</v>
      </c>
      <c r="C10" s="743">
        <v>0.92</v>
      </c>
      <c r="D10" s="744">
        <f>B10*C10</f>
        <v>214.36</v>
      </c>
    </row>
    <row r="11" spans="1:4" ht="15.75" x14ac:dyDescent="0.5">
      <c r="A11" s="742" t="s">
        <v>473</v>
      </c>
      <c r="B11" s="762">
        <v>122</v>
      </c>
      <c r="C11" s="743">
        <v>0.69</v>
      </c>
      <c r="D11" s="744">
        <f>B11*C11</f>
        <v>84.179999999999993</v>
      </c>
    </row>
    <row r="12" spans="1:4" ht="16.149999999999999" thickBot="1" x14ac:dyDescent="0.55000000000000004">
      <c r="A12" s="745" t="s">
        <v>416</v>
      </c>
      <c r="B12" s="763"/>
      <c r="C12" s="746"/>
      <c r="D12" s="747">
        <f>SUM(D7:D11)</f>
        <v>714.45999999999992</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2"/>
  <sheetViews>
    <sheetView zoomScale="85" zoomScaleNormal="85" zoomScalePageLayoutView="85" workbookViewId="0">
      <selection activeCell="B1" sqref="B1:B1048576"/>
    </sheetView>
  </sheetViews>
  <sheetFormatPr defaultColWidth="11.265625" defaultRowHeight="14.25" x14ac:dyDescent="0.45"/>
  <cols>
    <col min="1" max="1" width="19.73046875" customWidth="1"/>
    <col min="2" max="2" width="11.265625" style="6"/>
    <col min="3" max="3" width="24.73046875" bestFit="1" customWidth="1"/>
    <col min="5" max="5" width="5" customWidth="1"/>
  </cols>
  <sheetData>
    <row r="1" spans="1:4" x14ac:dyDescent="0.45">
      <c r="A1" t="s">
        <v>792</v>
      </c>
    </row>
    <row r="2" spans="1:4" x14ac:dyDescent="0.45">
      <c r="A2">
        <f>D12</f>
        <v>714.45999999999992</v>
      </c>
    </row>
    <row r="3" spans="1:4" ht="14.65" thickBot="1" x14ac:dyDescent="0.5"/>
    <row r="4" spans="1:4" ht="21" x14ac:dyDescent="0.65">
      <c r="A4" s="367" t="s">
        <v>463</v>
      </c>
      <c r="B4" s="759"/>
      <c r="C4" s="354" t="s">
        <v>811</v>
      </c>
      <c r="D4" s="355"/>
    </row>
    <row r="5" spans="1:4" x14ac:dyDescent="0.45">
      <c r="A5" s="738"/>
      <c r="B5" s="760"/>
      <c r="C5" s="739"/>
      <c r="D5" s="740"/>
    </row>
    <row r="6" spans="1:4" ht="15.75" x14ac:dyDescent="0.5">
      <c r="A6" s="741" t="s">
        <v>465</v>
      </c>
      <c r="B6" s="761" t="s">
        <v>466</v>
      </c>
      <c r="C6" s="757" t="s">
        <v>789</v>
      </c>
      <c r="D6" s="758" t="s">
        <v>468</v>
      </c>
    </row>
    <row r="7" spans="1:4" ht="15.75" x14ac:dyDescent="0.5">
      <c r="A7" s="742" t="s">
        <v>469</v>
      </c>
      <c r="B7" s="762">
        <v>56</v>
      </c>
      <c r="C7" s="743">
        <v>3.42</v>
      </c>
      <c r="D7" s="744">
        <f>B7*C7</f>
        <v>191.51999999999998</v>
      </c>
    </row>
    <row r="8" spans="1:4" ht="15.75" x14ac:dyDescent="0.5">
      <c r="A8" s="742" t="s">
        <v>470</v>
      </c>
      <c r="B8" s="762">
        <v>66</v>
      </c>
      <c r="C8" s="743">
        <v>1.28</v>
      </c>
      <c r="D8" s="744">
        <f>B8*C8</f>
        <v>84.48</v>
      </c>
    </row>
    <row r="9" spans="1:4" ht="15.75" x14ac:dyDescent="0.5">
      <c r="A9" s="742" t="s">
        <v>471</v>
      </c>
      <c r="B9" s="762">
        <v>88</v>
      </c>
      <c r="C9" s="743">
        <v>1.59</v>
      </c>
      <c r="D9" s="744">
        <f>B9*C9</f>
        <v>139.92000000000002</v>
      </c>
    </row>
    <row r="10" spans="1:4" ht="15.75" x14ac:dyDescent="0.5">
      <c r="A10" s="742" t="s">
        <v>472</v>
      </c>
      <c r="B10" s="762">
        <v>233</v>
      </c>
      <c r="C10" s="743">
        <v>0.92</v>
      </c>
      <c r="D10" s="744">
        <f>B10*C10</f>
        <v>214.36</v>
      </c>
    </row>
    <row r="11" spans="1:4" ht="15.75" x14ac:dyDescent="0.5">
      <c r="A11" s="742" t="s">
        <v>473</v>
      </c>
      <c r="B11" s="762">
        <v>122</v>
      </c>
      <c r="C11" s="743">
        <v>0.69</v>
      </c>
      <c r="D11" s="744">
        <f>B11*C11</f>
        <v>84.179999999999993</v>
      </c>
    </row>
    <row r="12" spans="1:4" ht="16.149999999999999" thickBot="1" x14ac:dyDescent="0.55000000000000004">
      <c r="A12" s="745" t="s">
        <v>416</v>
      </c>
      <c r="B12" s="763"/>
      <c r="C12" s="746"/>
      <c r="D12" s="747">
        <f>SUM(D7:D11)</f>
        <v>714.45999999999992</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04C-B110-49EE-93AD-E5CC03D1E99B}">
  <dimension ref="A1:G46"/>
  <sheetViews>
    <sheetView showGridLines="0" zoomScaleNormal="100" zoomScaleSheetLayoutView="100" workbookViewId="0">
      <selection activeCell="F15" sqref="F15"/>
    </sheetView>
  </sheetViews>
  <sheetFormatPr defaultColWidth="9.1328125" defaultRowHeight="14.25" x14ac:dyDescent="0.45"/>
  <cols>
    <col min="1" max="1" width="5.46484375" style="92" customWidth="1"/>
    <col min="2" max="2" width="17.1328125" style="76" customWidth="1"/>
    <col min="3" max="3" width="13.73046875" style="76" customWidth="1"/>
    <col min="4" max="4" width="13.265625" style="76" customWidth="1"/>
    <col min="5" max="5" width="9.73046875" style="76" customWidth="1"/>
    <col min="6" max="6" width="25.59765625" style="76" customWidth="1"/>
    <col min="7" max="7" width="6.1328125" style="76" customWidth="1"/>
    <col min="8" max="16384" width="9.1328125" style="76"/>
  </cols>
  <sheetData>
    <row r="1" spans="1:7" s="17" customFormat="1" ht="30" customHeight="1" thickBot="1" x14ac:dyDescent="0.5">
      <c r="A1" s="777" t="s">
        <v>800</v>
      </c>
      <c r="B1" s="777"/>
      <c r="C1" s="777"/>
      <c r="D1" s="777"/>
      <c r="E1" s="777"/>
      <c r="F1" s="777"/>
    </row>
    <row r="2" spans="1:7" s="20" customFormat="1" ht="18.399999999999999" thickTop="1" x14ac:dyDescent="0.55000000000000004">
      <c r="A2" s="602" t="s">
        <v>801</v>
      </c>
      <c r="B2" s="603"/>
      <c r="C2" s="603"/>
      <c r="D2" s="603"/>
      <c r="E2" s="604"/>
      <c r="F2" s="604"/>
    </row>
    <row r="3" spans="1:7" s="133" customFormat="1" ht="15.75" x14ac:dyDescent="0.5">
      <c r="A3" s="22">
        <v>1</v>
      </c>
      <c r="B3" s="132" t="s">
        <v>810</v>
      </c>
      <c r="C3" s="23"/>
      <c r="D3" s="23"/>
      <c r="E3" s="23"/>
      <c r="F3" s="23"/>
    </row>
    <row r="4" spans="1:7" s="133" customFormat="1" ht="15.75" x14ac:dyDescent="0.5">
      <c r="A4" s="22">
        <v>2</v>
      </c>
      <c r="B4" s="132" t="s">
        <v>794</v>
      </c>
      <c r="C4" s="23"/>
      <c r="D4" s="23"/>
      <c r="E4" s="23"/>
      <c r="F4" s="23"/>
    </row>
    <row r="5" spans="1:7" ht="15.75" x14ac:dyDescent="0.5">
      <c r="A5" s="22">
        <v>3</v>
      </c>
      <c r="B5" s="23" t="s">
        <v>795</v>
      </c>
      <c r="C5" s="23"/>
      <c r="D5" s="23"/>
      <c r="E5" s="23"/>
      <c r="F5" s="23"/>
    </row>
    <row r="6" spans="1:7" s="23" customFormat="1" ht="15.75" x14ac:dyDescent="0.5">
      <c r="A6" s="22">
        <v>4</v>
      </c>
      <c r="B6" s="132" t="s">
        <v>796</v>
      </c>
      <c r="C6" s="26"/>
      <c r="D6" s="26"/>
      <c r="E6" s="132"/>
      <c r="F6" s="132"/>
    </row>
    <row r="7" spans="1:7" s="11" customFormat="1" ht="15.75" x14ac:dyDescent="0.5">
      <c r="A7" s="22"/>
      <c r="B7" s="377" t="s">
        <v>798</v>
      </c>
      <c r="C7" s="23"/>
      <c r="D7" s="23"/>
      <c r="F7" s="605"/>
    </row>
    <row r="8" spans="1:7" s="133" customFormat="1" ht="15.75" x14ac:dyDescent="0.5">
      <c r="A8" s="22">
        <v>5</v>
      </c>
      <c r="B8" s="132" t="s">
        <v>799</v>
      </c>
      <c r="C8" s="23"/>
      <c r="D8" s="23"/>
      <c r="E8" s="23"/>
      <c r="F8" s="23"/>
    </row>
    <row r="9" spans="1:7" ht="15.75" x14ac:dyDescent="0.5">
      <c r="A9" s="22">
        <v>6</v>
      </c>
      <c r="B9" s="23" t="s">
        <v>797</v>
      </c>
      <c r="C9" s="23"/>
      <c r="D9" s="23"/>
      <c r="E9" s="23"/>
      <c r="F9" s="23"/>
    </row>
    <row r="10" spans="1:7" s="23" customFormat="1" ht="17.649999999999999" customHeight="1" thickBot="1" x14ac:dyDescent="0.55000000000000004">
      <c r="A10" s="806" t="s">
        <v>51</v>
      </c>
      <c r="B10" s="806"/>
      <c r="C10" s="806"/>
      <c r="D10" s="806"/>
      <c r="E10" s="806"/>
      <c r="F10" s="806"/>
    </row>
    <row r="11" spans="1:7" s="27" customFormat="1" ht="20.25" customHeight="1" x14ac:dyDescent="0.5">
      <c r="A11" s="807" t="s">
        <v>793</v>
      </c>
      <c r="B11" s="808"/>
      <c r="C11" s="808"/>
      <c r="D11" s="808"/>
      <c r="E11" s="808"/>
      <c r="F11" s="809"/>
      <c r="G11" s="606"/>
    </row>
    <row r="12" spans="1:7" s="27" customFormat="1" ht="15.75" x14ac:dyDescent="0.5">
      <c r="A12" s="607" t="s">
        <v>477</v>
      </c>
      <c r="B12" s="608" t="s">
        <v>802</v>
      </c>
      <c r="C12" s="609"/>
      <c r="D12" s="610"/>
      <c r="E12" s="611"/>
      <c r="F12" s="612" t="s">
        <v>478</v>
      </c>
      <c r="G12" s="613"/>
    </row>
    <row r="13" spans="1:7" s="27" customFormat="1" ht="15.75" x14ac:dyDescent="0.5">
      <c r="A13" s="614"/>
      <c r="B13" s="615"/>
      <c r="C13" s="616" t="s">
        <v>479</v>
      </c>
      <c r="D13" s="616" t="s">
        <v>480</v>
      </c>
      <c r="E13" s="617"/>
      <c r="F13" s="810">
        <f>C27-D27</f>
        <v>0</v>
      </c>
      <c r="G13" s="800"/>
    </row>
    <row r="14" spans="1:7" ht="15" customHeight="1" x14ac:dyDescent="0.45">
      <c r="A14" s="618" t="s">
        <v>125</v>
      </c>
      <c r="B14" s="619" t="s">
        <v>481</v>
      </c>
      <c r="C14" s="620" t="s">
        <v>482</v>
      </c>
      <c r="D14" s="621" t="s">
        <v>482</v>
      </c>
      <c r="E14" s="622"/>
      <c r="F14" s="811"/>
      <c r="G14" s="800"/>
    </row>
    <row r="15" spans="1:7" ht="15.75" customHeight="1" x14ac:dyDescent="0.45">
      <c r="A15" s="623"/>
      <c r="B15" s="624" t="s">
        <v>483</v>
      </c>
      <c r="C15" s="625">
        <v>1000</v>
      </c>
      <c r="D15" s="626"/>
      <c r="E15" s="627"/>
      <c r="F15" s="754"/>
      <c r="G15" s="628"/>
    </row>
    <row r="16" spans="1:7" x14ac:dyDescent="0.45">
      <c r="A16" s="623">
        <v>41640</v>
      </c>
      <c r="B16" s="629"/>
      <c r="C16" s="630">
        <v>100</v>
      </c>
      <c r="D16" s="630">
        <v>250</v>
      </c>
      <c r="E16" s="631"/>
      <c r="F16" s="748"/>
      <c r="G16" s="628"/>
    </row>
    <row r="17" spans="1:7" x14ac:dyDescent="0.45">
      <c r="A17" s="623">
        <v>41641</v>
      </c>
      <c r="B17" s="629"/>
      <c r="C17" s="630">
        <v>500</v>
      </c>
      <c r="D17" s="630">
        <v>50</v>
      </c>
      <c r="E17" s="631"/>
      <c r="F17" s="632"/>
      <c r="G17" s="633"/>
    </row>
    <row r="18" spans="1:7" x14ac:dyDescent="0.45">
      <c r="A18" s="623">
        <v>41642</v>
      </c>
      <c r="B18" s="629"/>
      <c r="C18" s="630"/>
      <c r="D18" s="630"/>
      <c r="E18" s="631"/>
      <c r="F18" s="632"/>
      <c r="G18" s="633"/>
    </row>
    <row r="19" spans="1:7" x14ac:dyDescent="0.45">
      <c r="A19" s="623">
        <v>41643</v>
      </c>
      <c r="B19" s="629"/>
      <c r="C19" s="630">
        <v>20</v>
      </c>
      <c r="D19" s="630">
        <v>20</v>
      </c>
      <c r="E19" s="631"/>
      <c r="F19" s="632"/>
    </row>
    <row r="20" spans="1:7" x14ac:dyDescent="0.45">
      <c r="A20" s="623">
        <v>41644</v>
      </c>
      <c r="B20" s="629"/>
      <c r="C20" s="630">
        <v>75</v>
      </c>
      <c r="D20" s="630"/>
      <c r="E20" s="631"/>
      <c r="F20" s="632"/>
    </row>
    <row r="21" spans="1:7" x14ac:dyDescent="0.45">
      <c r="A21" s="623">
        <v>41665</v>
      </c>
      <c r="B21" s="629"/>
      <c r="C21" s="630"/>
      <c r="D21" s="630">
        <v>400</v>
      </c>
      <c r="E21" s="631"/>
      <c r="F21" s="632"/>
    </row>
    <row r="22" spans="1:7" x14ac:dyDescent="0.45">
      <c r="A22" s="623">
        <v>41666</v>
      </c>
      <c r="B22" s="629"/>
      <c r="C22" s="630">
        <v>200</v>
      </c>
      <c r="D22" s="630"/>
      <c r="E22" s="631"/>
      <c r="F22" s="632"/>
    </row>
    <row r="23" spans="1:7" x14ac:dyDescent="0.45">
      <c r="A23" s="623">
        <v>41667</v>
      </c>
      <c r="B23" s="629"/>
      <c r="C23" s="630"/>
      <c r="D23" s="630">
        <v>20</v>
      </c>
      <c r="E23" s="631"/>
      <c r="F23" s="632"/>
    </row>
    <row r="24" spans="1:7" x14ac:dyDescent="0.45">
      <c r="A24" s="623">
        <v>41668</v>
      </c>
      <c r="B24" s="629"/>
      <c r="C24" s="630">
        <v>2000</v>
      </c>
      <c r="D24" s="630"/>
      <c r="E24" s="631"/>
      <c r="F24" s="632"/>
    </row>
    <row r="25" spans="1:7" x14ac:dyDescent="0.45">
      <c r="A25" s="623">
        <v>41669</v>
      </c>
      <c r="B25" s="629"/>
      <c r="C25" s="630"/>
      <c r="D25" s="630"/>
      <c r="E25" s="631"/>
      <c r="F25" s="632"/>
    </row>
    <row r="26" spans="1:7" ht="14.65" thickBot="1" x14ac:dyDescent="0.5">
      <c r="A26" s="623">
        <v>41670</v>
      </c>
      <c r="B26" s="629"/>
      <c r="C26" s="630"/>
      <c r="D26" s="630">
        <v>600</v>
      </c>
      <c r="E26" s="631"/>
      <c r="F26" s="632"/>
    </row>
    <row r="27" spans="1:7" ht="14.65" thickBot="1" x14ac:dyDescent="0.5">
      <c r="A27" s="623"/>
      <c r="B27" s="634"/>
      <c r="C27" s="635"/>
      <c r="D27" s="636"/>
      <c r="E27" s="637"/>
      <c r="F27" s="753"/>
    </row>
    <row r="28" spans="1:7" ht="16.149999999999999" thickBot="1" x14ac:dyDescent="0.5">
      <c r="A28" s="87"/>
      <c r="B28" s="638"/>
      <c r="C28" s="639"/>
      <c r="D28" s="640"/>
      <c r="E28" s="641"/>
      <c r="F28" s="642"/>
    </row>
    <row r="29" spans="1:7" ht="20.25" customHeight="1" x14ac:dyDescent="0.45">
      <c r="A29" s="801" t="s">
        <v>793</v>
      </c>
      <c r="B29" s="802"/>
      <c r="C29" s="802"/>
      <c r="D29" s="802"/>
      <c r="E29" s="802"/>
      <c r="F29" s="803"/>
    </row>
    <row r="30" spans="1:7" x14ac:dyDescent="0.45">
      <c r="A30" s="607" t="s">
        <v>477</v>
      </c>
      <c r="B30" s="608" t="s">
        <v>802</v>
      </c>
      <c r="C30" s="609"/>
      <c r="D30" s="610"/>
      <c r="E30" s="611"/>
      <c r="F30" s="612" t="s">
        <v>478</v>
      </c>
    </row>
    <row r="31" spans="1:7" x14ac:dyDescent="0.45">
      <c r="A31" s="614"/>
      <c r="B31" s="615"/>
      <c r="C31" s="616" t="s">
        <v>479</v>
      </c>
      <c r="D31" s="616" t="s">
        <v>480</v>
      </c>
      <c r="E31" s="617"/>
      <c r="F31" s="804">
        <f>C45-D45</f>
        <v>2555</v>
      </c>
    </row>
    <row r="32" spans="1:7" x14ac:dyDescent="0.45">
      <c r="A32" s="618" t="s">
        <v>125</v>
      </c>
      <c r="B32" s="619" t="s">
        <v>481</v>
      </c>
      <c r="C32" s="620" t="s">
        <v>482</v>
      </c>
      <c r="D32" s="621" t="s">
        <v>482</v>
      </c>
      <c r="E32" s="622"/>
      <c r="F32" s="805"/>
    </row>
    <row r="33" spans="1:6" x14ac:dyDescent="0.45">
      <c r="A33" s="623"/>
      <c r="B33" s="624" t="s">
        <v>483</v>
      </c>
      <c r="C33" s="643">
        <v>1000</v>
      </c>
      <c r="D33" s="644"/>
      <c r="E33" s="645"/>
      <c r="F33" s="646">
        <f>C33</f>
        <v>1000</v>
      </c>
    </row>
    <row r="34" spans="1:6" x14ac:dyDescent="0.45">
      <c r="A34" s="623">
        <v>41640</v>
      </c>
      <c r="B34" s="629"/>
      <c r="C34" s="630">
        <v>100</v>
      </c>
      <c r="D34" s="630">
        <v>250</v>
      </c>
      <c r="E34" s="647"/>
      <c r="F34" s="648">
        <f>C34-D34+F33</f>
        <v>850</v>
      </c>
    </row>
    <row r="35" spans="1:6" x14ac:dyDescent="0.45">
      <c r="A35" s="623">
        <v>41641</v>
      </c>
      <c r="B35" s="629"/>
      <c r="C35" s="630">
        <v>500</v>
      </c>
      <c r="D35" s="630">
        <v>50</v>
      </c>
      <c r="E35" s="647"/>
      <c r="F35" s="648">
        <f t="shared" ref="F35:F44" si="0">C35-D35+F34</f>
        <v>1300</v>
      </c>
    </row>
    <row r="36" spans="1:6" x14ac:dyDescent="0.45">
      <c r="A36" s="623">
        <v>41642</v>
      </c>
      <c r="B36" s="629"/>
      <c r="C36" s="630"/>
      <c r="D36" s="630"/>
      <c r="E36" s="647"/>
      <c r="F36" s="648">
        <f t="shared" si="0"/>
        <v>1300</v>
      </c>
    </row>
    <row r="37" spans="1:6" x14ac:dyDescent="0.45">
      <c r="A37" s="623">
        <v>41643</v>
      </c>
      <c r="B37" s="629"/>
      <c r="C37" s="630">
        <v>20</v>
      </c>
      <c r="D37" s="630">
        <v>20</v>
      </c>
      <c r="E37" s="647"/>
      <c r="F37" s="648">
        <f t="shared" si="0"/>
        <v>1300</v>
      </c>
    </row>
    <row r="38" spans="1:6" x14ac:dyDescent="0.45">
      <c r="A38" s="623">
        <v>41644</v>
      </c>
      <c r="B38" s="629"/>
      <c r="C38" s="630">
        <v>75</v>
      </c>
      <c r="D38" s="630"/>
      <c r="E38" s="647"/>
      <c r="F38" s="648">
        <f t="shared" si="0"/>
        <v>1375</v>
      </c>
    </row>
    <row r="39" spans="1:6" x14ac:dyDescent="0.45">
      <c r="A39" s="623">
        <v>41665</v>
      </c>
      <c r="B39" s="629"/>
      <c r="C39" s="630"/>
      <c r="D39" s="630">
        <v>400</v>
      </c>
      <c r="E39" s="647"/>
      <c r="F39" s="648">
        <f t="shared" si="0"/>
        <v>975</v>
      </c>
    </row>
    <row r="40" spans="1:6" x14ac:dyDescent="0.45">
      <c r="A40" s="623">
        <v>41666</v>
      </c>
      <c r="B40" s="629"/>
      <c r="C40" s="630">
        <v>200</v>
      </c>
      <c r="D40" s="630"/>
      <c r="E40" s="647"/>
      <c r="F40" s="648">
        <f t="shared" si="0"/>
        <v>1175</v>
      </c>
    </row>
    <row r="41" spans="1:6" x14ac:dyDescent="0.45">
      <c r="A41" s="623">
        <v>41667</v>
      </c>
      <c r="B41" s="629"/>
      <c r="C41" s="630"/>
      <c r="D41" s="630">
        <v>20</v>
      </c>
      <c r="E41" s="647"/>
      <c r="F41" s="648">
        <f t="shared" si="0"/>
        <v>1155</v>
      </c>
    </row>
    <row r="42" spans="1:6" x14ac:dyDescent="0.45">
      <c r="A42" s="623">
        <v>41668</v>
      </c>
      <c r="B42" s="629"/>
      <c r="C42" s="630">
        <v>2000</v>
      </c>
      <c r="D42" s="630"/>
      <c r="E42" s="647"/>
      <c r="F42" s="648">
        <f t="shared" si="0"/>
        <v>3155</v>
      </c>
    </row>
    <row r="43" spans="1:6" x14ac:dyDescent="0.45">
      <c r="A43" s="623">
        <v>41669</v>
      </c>
      <c r="B43" s="629"/>
      <c r="C43" s="630"/>
      <c r="D43" s="630">
        <v>600</v>
      </c>
      <c r="E43" s="647"/>
      <c r="F43" s="648">
        <f t="shared" si="0"/>
        <v>2555</v>
      </c>
    </row>
    <row r="44" spans="1:6" ht="14.65" thickBot="1" x14ac:dyDescent="0.5">
      <c r="A44" s="623">
        <v>41670</v>
      </c>
      <c r="B44" s="629"/>
      <c r="C44" s="630"/>
      <c r="D44" s="630"/>
      <c r="E44" s="751"/>
      <c r="F44" s="648">
        <f t="shared" si="0"/>
        <v>2555</v>
      </c>
    </row>
    <row r="45" spans="1:6" ht="14.65" thickBot="1" x14ac:dyDescent="0.5">
      <c r="A45" s="623"/>
      <c r="B45" s="634"/>
      <c r="C45" s="749">
        <f>SUM(C33:C44)</f>
        <v>3895</v>
      </c>
      <c r="D45" s="749">
        <f>SUM(D33:D44)</f>
        <v>1340</v>
      </c>
      <c r="E45" s="752"/>
      <c r="F45" s="750">
        <f>F31</f>
        <v>2555</v>
      </c>
    </row>
    <row r="46" spans="1:6" ht="15.75" x14ac:dyDescent="0.5">
      <c r="A46" s="87"/>
      <c r="B46" s="27"/>
      <c r="C46" s="27"/>
      <c r="D46" s="27"/>
      <c r="E46" s="27"/>
      <c r="F46" s="27"/>
    </row>
  </sheetData>
  <mergeCells count="7">
    <mergeCell ref="G13:G14"/>
    <mergeCell ref="A29:F29"/>
    <mergeCell ref="F31:F32"/>
    <mergeCell ref="A1:F1"/>
    <mergeCell ref="A10:F10"/>
    <mergeCell ref="A11:F11"/>
    <mergeCell ref="F13:F14"/>
  </mergeCells>
  <printOptions horizontalCentered="1"/>
  <pageMargins left="0.19685039370078741" right="0.19685039370078741" top="0.98425196850393704" bottom="0.59055118110236227" header="0.51181102362204722" footer="0.51181102362204722"/>
  <pageSetup paperSize="9" scale="91"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rowBreaks count="1" manualBreakCount="1">
    <brk id="45" max="7" man="1"/>
  </rowBreaks>
  <legacyDrawingHF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EF4D-BFAA-4F4B-AFF8-BADC316A0659}">
  <dimension ref="A1:M41"/>
  <sheetViews>
    <sheetView showGridLines="0" zoomScaleNormal="100" zoomScaleSheetLayoutView="100" workbookViewId="0">
      <selection activeCell="E18" sqref="E18"/>
    </sheetView>
  </sheetViews>
  <sheetFormatPr defaultColWidth="9.1328125" defaultRowHeight="14.25" x14ac:dyDescent="0.45"/>
  <cols>
    <col min="1" max="1" width="3.1328125" style="92" customWidth="1"/>
    <col min="2" max="2" width="23.1328125" style="76" customWidth="1"/>
    <col min="3" max="7" width="8.73046875" style="76" customWidth="1"/>
    <col min="8" max="8" width="15.73046875" style="76" customWidth="1"/>
    <col min="9" max="13" width="9.1328125" style="11"/>
    <col min="14" max="16384" width="9.1328125" style="76"/>
  </cols>
  <sheetData>
    <row r="1" spans="1:13" s="11" customFormat="1" ht="30.75" customHeight="1" thickBot="1" x14ac:dyDescent="0.5">
      <c r="A1" s="777" t="s">
        <v>484</v>
      </c>
      <c r="B1" s="777"/>
      <c r="C1" s="777"/>
      <c r="D1" s="777"/>
      <c r="E1" s="777"/>
      <c r="F1" s="777"/>
      <c r="G1" s="777"/>
      <c r="H1" s="777"/>
      <c r="I1" s="777"/>
    </row>
    <row r="2" spans="1:13" s="20" customFormat="1" ht="18.399999999999999" thickTop="1" x14ac:dyDescent="0.55000000000000004">
      <c r="A2" s="9" t="s">
        <v>485</v>
      </c>
      <c r="B2" s="95"/>
      <c r="C2" s="95"/>
      <c r="D2" s="95"/>
      <c r="E2" s="95"/>
      <c r="F2" s="77"/>
      <c r="G2" s="77"/>
      <c r="H2" s="77"/>
      <c r="I2" s="77"/>
      <c r="J2" s="130"/>
      <c r="K2" s="130"/>
      <c r="L2" s="130"/>
      <c r="M2" s="130"/>
    </row>
    <row r="3" spans="1:13" s="378" customFormat="1" x14ac:dyDescent="0.45">
      <c r="A3" s="377" t="s">
        <v>486</v>
      </c>
      <c r="C3" s="379"/>
      <c r="D3" s="379"/>
      <c r="E3" s="379"/>
      <c r="F3" s="379"/>
      <c r="G3" s="379"/>
      <c r="H3" s="379"/>
      <c r="I3" s="11"/>
      <c r="J3" s="11"/>
      <c r="K3" s="11"/>
      <c r="L3" s="11"/>
      <c r="M3" s="11"/>
    </row>
    <row r="4" spans="1:13" s="378" customFormat="1" x14ac:dyDescent="0.45">
      <c r="A4" s="377" t="s">
        <v>487</v>
      </c>
      <c r="C4" s="379"/>
      <c r="D4" s="379"/>
      <c r="E4" s="379"/>
      <c r="F4" s="379"/>
      <c r="G4" s="379"/>
      <c r="H4" s="379"/>
      <c r="I4" s="11"/>
      <c r="J4" s="11"/>
      <c r="K4" s="11"/>
      <c r="L4" s="11"/>
      <c r="M4" s="11"/>
    </row>
    <row r="5" spans="1:13" s="378" customFormat="1" ht="15.75" x14ac:dyDescent="0.5">
      <c r="A5" s="184">
        <v>1</v>
      </c>
      <c r="B5" s="23" t="s">
        <v>488</v>
      </c>
      <c r="C5" s="379"/>
      <c r="D5" s="379"/>
      <c r="E5" s="379"/>
      <c r="F5" s="379"/>
      <c r="G5" s="379"/>
      <c r="H5" s="379"/>
      <c r="I5" s="11"/>
      <c r="J5" s="11"/>
      <c r="K5" s="11"/>
      <c r="L5" s="11"/>
      <c r="M5" s="11"/>
    </row>
    <row r="6" spans="1:13" s="11" customFormat="1" ht="15.75" x14ac:dyDescent="0.5">
      <c r="A6" s="11">
        <v>2</v>
      </c>
      <c r="B6" s="23" t="s">
        <v>489</v>
      </c>
    </row>
    <row r="7" spans="1:13" s="11" customFormat="1" ht="15.75" x14ac:dyDescent="0.5">
      <c r="B7" s="23" t="s">
        <v>490</v>
      </c>
    </row>
    <row r="8" spans="1:13" s="11" customFormat="1" ht="15.75" x14ac:dyDescent="0.5">
      <c r="A8" s="11">
        <v>3</v>
      </c>
      <c r="B8" s="23" t="s">
        <v>491</v>
      </c>
    </row>
    <row r="9" spans="1:13" ht="15.75" x14ac:dyDescent="0.5">
      <c r="A9" s="76">
        <v>4</v>
      </c>
      <c r="B9" s="23" t="s">
        <v>492</v>
      </c>
    </row>
    <row r="10" spans="1:13" ht="15.75" x14ac:dyDescent="0.5">
      <c r="A10" s="11">
        <v>5</v>
      </c>
      <c r="B10" s="27" t="s">
        <v>493</v>
      </c>
    </row>
    <row r="11" spans="1:13" ht="15" customHeight="1" x14ac:dyDescent="0.5">
      <c r="A11" s="76"/>
      <c r="B11" s="23"/>
    </row>
    <row r="12" spans="1:13" ht="15" customHeight="1" x14ac:dyDescent="0.5">
      <c r="A12" s="76"/>
      <c r="B12" s="23"/>
    </row>
    <row r="13" spans="1:13" x14ac:dyDescent="0.45">
      <c r="A13" s="76"/>
      <c r="B13" s="380" t="s">
        <v>494</v>
      </c>
      <c r="C13" s="685">
        <v>0.125</v>
      </c>
    </row>
    <row r="14" spans="1:13" ht="15" customHeight="1" x14ac:dyDescent="0.45">
      <c r="A14" s="76"/>
      <c r="B14" s="380" t="s">
        <v>495</v>
      </c>
      <c r="C14" s="381">
        <v>0.25</v>
      </c>
      <c r="D14" s="812"/>
      <c r="E14" s="812"/>
      <c r="F14" s="812"/>
      <c r="G14" s="812"/>
      <c r="H14" s="812"/>
    </row>
    <row r="15" spans="1:13" ht="13.9" customHeight="1" x14ac:dyDescent="0.5">
      <c r="A15" s="76"/>
      <c r="B15" s="382" t="s">
        <v>51</v>
      </c>
      <c r="E15" s="383"/>
      <c r="F15" s="383"/>
      <c r="G15" s="383"/>
      <c r="H15" s="383"/>
    </row>
    <row r="16" spans="1:13" x14ac:dyDescent="0.45">
      <c r="A16" s="76"/>
      <c r="B16" s="596" t="s">
        <v>496</v>
      </c>
      <c r="C16" s="597" t="s">
        <v>466</v>
      </c>
      <c r="D16" s="597" t="s">
        <v>803</v>
      </c>
      <c r="E16" s="598" t="s">
        <v>498</v>
      </c>
      <c r="F16" s="599" t="s">
        <v>499</v>
      </c>
      <c r="G16" s="600" t="s">
        <v>500</v>
      </c>
      <c r="H16" s="601" t="s">
        <v>495</v>
      </c>
    </row>
    <row r="17" spans="1:13" x14ac:dyDescent="0.45">
      <c r="A17" s="76"/>
      <c r="B17" s="393"/>
      <c r="C17" s="394" t="s">
        <v>501</v>
      </c>
      <c r="D17" s="394" t="s">
        <v>502</v>
      </c>
      <c r="E17" s="395" t="s">
        <v>503</v>
      </c>
      <c r="F17" s="396" t="s">
        <v>504</v>
      </c>
      <c r="G17" s="397"/>
      <c r="H17" s="398"/>
    </row>
    <row r="18" spans="1:13" x14ac:dyDescent="0.45">
      <c r="A18" s="76"/>
      <c r="B18" s="707" t="s">
        <v>505</v>
      </c>
      <c r="C18" s="708">
        <v>750</v>
      </c>
      <c r="D18" s="708">
        <v>20</v>
      </c>
      <c r="E18" s="709"/>
      <c r="F18" s="709"/>
      <c r="G18" s="709"/>
      <c r="H18" s="710"/>
    </row>
    <row r="19" spans="1:13" x14ac:dyDescent="0.45">
      <c r="A19" s="76"/>
      <c r="B19" s="707" t="s">
        <v>506</v>
      </c>
      <c r="C19" s="384">
        <v>600</v>
      </c>
      <c r="D19" s="384">
        <v>30</v>
      </c>
      <c r="E19" s="385"/>
      <c r="F19" s="385"/>
      <c r="G19" s="385"/>
      <c r="H19" s="386"/>
    </row>
    <row r="20" spans="1:13" x14ac:dyDescent="0.45">
      <c r="A20" s="76"/>
      <c r="B20" s="707" t="s">
        <v>507</v>
      </c>
      <c r="C20" s="384">
        <v>800</v>
      </c>
      <c r="D20" s="384">
        <v>25</v>
      </c>
      <c r="E20" s="385"/>
      <c r="F20" s="385"/>
      <c r="G20" s="385"/>
      <c r="H20" s="386"/>
    </row>
    <row r="21" spans="1:13" x14ac:dyDescent="0.45">
      <c r="A21" s="76"/>
      <c r="B21" s="707" t="s">
        <v>508</v>
      </c>
      <c r="C21" s="384">
        <v>1000</v>
      </c>
      <c r="D21" s="384">
        <v>18</v>
      </c>
      <c r="E21" s="385"/>
      <c r="F21" s="385"/>
      <c r="G21" s="385"/>
      <c r="H21" s="386"/>
    </row>
    <row r="22" spans="1:13" x14ac:dyDescent="0.45">
      <c r="A22" s="76"/>
      <c r="B22" s="707" t="s">
        <v>509</v>
      </c>
      <c r="C22" s="384">
        <v>1500</v>
      </c>
      <c r="D22" s="384">
        <v>21</v>
      </c>
      <c r="E22" s="385"/>
      <c r="F22" s="385"/>
      <c r="G22" s="385"/>
      <c r="H22" s="386"/>
    </row>
    <row r="23" spans="1:13" x14ac:dyDescent="0.45">
      <c r="A23" s="76"/>
      <c r="B23" s="707" t="s">
        <v>510</v>
      </c>
      <c r="C23" s="387">
        <v>1250</v>
      </c>
      <c r="D23" s="387">
        <v>16</v>
      </c>
      <c r="E23" s="385"/>
      <c r="F23" s="385"/>
      <c r="G23" s="385"/>
      <c r="H23" s="386"/>
    </row>
    <row r="24" spans="1:13" x14ac:dyDescent="0.45">
      <c r="A24" s="76"/>
      <c r="B24" s="399" t="s">
        <v>416</v>
      </c>
      <c r="C24" s="388"/>
      <c r="D24" s="388"/>
      <c r="E24" s="388"/>
      <c r="F24" s="388"/>
      <c r="G24" s="388"/>
      <c r="H24" s="388"/>
    </row>
    <row r="25" spans="1:13" s="27" customFormat="1" ht="10.5" customHeight="1" x14ac:dyDescent="0.5">
      <c r="B25" s="76"/>
      <c r="C25" s="76"/>
      <c r="D25" s="377"/>
      <c r="E25" s="76"/>
      <c r="F25" s="76"/>
      <c r="G25" s="76"/>
      <c r="H25" s="76"/>
      <c r="I25" s="23"/>
      <c r="J25" s="23"/>
      <c r="K25" s="23"/>
      <c r="L25" s="23"/>
      <c r="M25" s="23"/>
    </row>
    <row r="26" spans="1:13" s="27" customFormat="1" ht="15" customHeight="1" x14ac:dyDescent="0.5">
      <c r="D26" s="12"/>
      <c r="E26" s="11"/>
      <c r="F26" s="11"/>
      <c r="G26" s="11"/>
      <c r="H26" s="11"/>
      <c r="I26" s="23"/>
      <c r="J26" s="23"/>
      <c r="K26" s="23"/>
      <c r="L26" s="23"/>
      <c r="M26" s="23"/>
    </row>
    <row r="27" spans="1:13" x14ac:dyDescent="0.45">
      <c r="A27" s="76"/>
      <c r="B27" s="380" t="s">
        <v>494</v>
      </c>
      <c r="C27" s="686">
        <v>0.125</v>
      </c>
      <c r="E27" s="11"/>
      <c r="F27" s="11"/>
      <c r="G27" s="11"/>
      <c r="H27" s="11"/>
    </row>
    <row r="28" spans="1:13" ht="15" customHeight="1" x14ac:dyDescent="0.45">
      <c r="A28" s="76"/>
      <c r="B28" s="380" t="s">
        <v>511</v>
      </c>
      <c r="C28" s="389">
        <v>0.25</v>
      </c>
      <c r="F28" s="11"/>
      <c r="G28" s="11"/>
      <c r="H28" s="11"/>
    </row>
    <row r="29" spans="1:13" ht="15" customHeight="1" x14ac:dyDescent="0.5">
      <c r="A29" s="76"/>
      <c r="B29" s="390" t="s">
        <v>58</v>
      </c>
      <c r="C29" s="391"/>
      <c r="D29" s="391"/>
      <c r="E29" s="392"/>
      <c r="F29" s="391"/>
      <c r="G29" s="391"/>
      <c r="H29" s="391"/>
    </row>
    <row r="30" spans="1:13" x14ac:dyDescent="0.45">
      <c r="A30" s="76"/>
      <c r="B30" s="596" t="s">
        <v>496</v>
      </c>
      <c r="C30" s="597" t="s">
        <v>466</v>
      </c>
      <c r="D30" s="597" t="s">
        <v>497</v>
      </c>
      <c r="E30" s="598" t="s">
        <v>498</v>
      </c>
      <c r="F30" s="599" t="s">
        <v>495</v>
      </c>
      <c r="G30" s="600" t="s">
        <v>500</v>
      </c>
      <c r="H30" s="601" t="s">
        <v>495</v>
      </c>
    </row>
    <row r="31" spans="1:13" x14ac:dyDescent="0.45">
      <c r="A31" s="76"/>
      <c r="B31" s="393"/>
      <c r="C31" s="394" t="s">
        <v>501</v>
      </c>
      <c r="D31" s="394" t="s">
        <v>502</v>
      </c>
      <c r="E31" s="395" t="s">
        <v>503</v>
      </c>
      <c r="F31" s="396">
        <v>0.25</v>
      </c>
      <c r="G31" s="397"/>
      <c r="H31" s="398"/>
    </row>
    <row r="32" spans="1:13" x14ac:dyDescent="0.45">
      <c r="A32" s="76"/>
      <c r="B32" s="707" t="s">
        <v>505</v>
      </c>
      <c r="C32" s="708">
        <v>750</v>
      </c>
      <c r="D32" s="708">
        <v>20</v>
      </c>
      <c r="E32" s="709">
        <f t="shared" ref="E32:E37" si="0">D32*$C$27</f>
        <v>2.5</v>
      </c>
      <c r="F32" s="709">
        <f t="shared" ref="F32:F37" si="1">E32*$C$28</f>
        <v>0.625</v>
      </c>
      <c r="G32" s="709">
        <f t="shared" ref="G32:G37" si="2">E32+F32</f>
        <v>3.125</v>
      </c>
      <c r="H32" s="709">
        <f t="shared" ref="H32:H37" si="3">C32*(G32-E32)</f>
        <v>468.75</v>
      </c>
    </row>
    <row r="33" spans="1:12" x14ac:dyDescent="0.45">
      <c r="A33" s="76"/>
      <c r="B33" s="707" t="s">
        <v>506</v>
      </c>
      <c r="C33" s="384">
        <v>600</v>
      </c>
      <c r="D33" s="384">
        <v>30</v>
      </c>
      <c r="E33" s="385">
        <f t="shared" si="0"/>
        <v>3.75</v>
      </c>
      <c r="F33" s="385">
        <f t="shared" si="1"/>
        <v>0.9375</v>
      </c>
      <c r="G33" s="385">
        <f t="shared" si="2"/>
        <v>4.6875</v>
      </c>
      <c r="H33" s="385">
        <f t="shared" si="3"/>
        <v>562.5</v>
      </c>
    </row>
    <row r="34" spans="1:12" s="11" customFormat="1" x14ac:dyDescent="0.45">
      <c r="A34" s="76"/>
      <c r="B34" s="707" t="s">
        <v>507</v>
      </c>
      <c r="C34" s="384">
        <v>800</v>
      </c>
      <c r="D34" s="384">
        <v>25</v>
      </c>
      <c r="E34" s="385">
        <f t="shared" si="0"/>
        <v>3.125</v>
      </c>
      <c r="F34" s="385">
        <f t="shared" si="1"/>
        <v>0.78125</v>
      </c>
      <c r="G34" s="385">
        <f t="shared" si="2"/>
        <v>3.90625</v>
      </c>
      <c r="H34" s="385">
        <f t="shared" si="3"/>
        <v>625</v>
      </c>
    </row>
    <row r="35" spans="1:12" s="11" customFormat="1" x14ac:dyDescent="0.45">
      <c r="A35" s="76"/>
      <c r="B35" s="707" t="s">
        <v>508</v>
      </c>
      <c r="C35" s="384">
        <v>1000</v>
      </c>
      <c r="D35" s="384">
        <v>18</v>
      </c>
      <c r="E35" s="385">
        <f t="shared" si="0"/>
        <v>2.25</v>
      </c>
      <c r="F35" s="385">
        <f t="shared" si="1"/>
        <v>0.5625</v>
      </c>
      <c r="G35" s="385">
        <f t="shared" si="2"/>
        <v>2.8125</v>
      </c>
      <c r="H35" s="385">
        <f t="shared" si="3"/>
        <v>562.5</v>
      </c>
    </row>
    <row r="36" spans="1:12" s="11" customFormat="1" x14ac:dyDescent="0.45">
      <c r="A36" s="76"/>
      <c r="B36" s="707" t="s">
        <v>509</v>
      </c>
      <c r="C36" s="384">
        <v>1500</v>
      </c>
      <c r="D36" s="384">
        <v>21</v>
      </c>
      <c r="E36" s="385">
        <f t="shared" si="0"/>
        <v>2.625</v>
      </c>
      <c r="F36" s="385">
        <f t="shared" si="1"/>
        <v>0.65625</v>
      </c>
      <c r="G36" s="385">
        <f t="shared" si="2"/>
        <v>3.28125</v>
      </c>
      <c r="H36" s="385">
        <f t="shared" si="3"/>
        <v>984.375</v>
      </c>
    </row>
    <row r="37" spans="1:12" s="11" customFormat="1" x14ac:dyDescent="0.45">
      <c r="A37" s="76"/>
      <c r="B37" s="707" t="s">
        <v>510</v>
      </c>
      <c r="C37" s="387">
        <v>1250</v>
      </c>
      <c r="D37" s="387">
        <v>16</v>
      </c>
      <c r="E37" s="385">
        <f t="shared" si="0"/>
        <v>2</v>
      </c>
      <c r="F37" s="385">
        <f t="shared" si="1"/>
        <v>0.5</v>
      </c>
      <c r="G37" s="385">
        <f t="shared" si="2"/>
        <v>2.5</v>
      </c>
      <c r="H37" s="385">
        <f t="shared" si="3"/>
        <v>625</v>
      </c>
    </row>
    <row r="38" spans="1:12" s="11" customFormat="1" x14ac:dyDescent="0.45">
      <c r="A38" s="76"/>
      <c r="B38" s="399" t="s">
        <v>512</v>
      </c>
      <c r="C38" s="388"/>
      <c r="D38" s="388"/>
      <c r="E38" s="388"/>
      <c r="F38" s="388"/>
      <c r="G38" s="388"/>
      <c r="H38" s="388">
        <f>SUM(H32:H37)</f>
        <v>3828.125</v>
      </c>
    </row>
    <row r="39" spans="1:12" s="11" customFormat="1" x14ac:dyDescent="0.45">
      <c r="A39" s="76"/>
      <c r="B39" s="76"/>
      <c r="C39" s="76"/>
      <c r="D39" s="76"/>
      <c r="E39" s="76"/>
      <c r="F39" s="76"/>
      <c r="G39" s="76"/>
      <c r="H39" s="76"/>
    </row>
    <row r="40" spans="1:12" s="11" customFormat="1" x14ac:dyDescent="0.45">
      <c r="A40" s="400" t="s">
        <v>513</v>
      </c>
      <c r="B40" s="76"/>
      <c r="C40" s="12"/>
      <c r="D40" s="12"/>
      <c r="E40" s="12"/>
      <c r="F40" s="12"/>
      <c r="G40" s="12"/>
      <c r="H40" s="12"/>
    </row>
    <row r="41" spans="1:12" s="11" customFormat="1" x14ac:dyDescent="0.45">
      <c r="A41" s="400" t="s">
        <v>514</v>
      </c>
      <c r="B41" s="76"/>
      <c r="C41" s="12"/>
      <c r="D41" s="12"/>
      <c r="E41" s="12"/>
      <c r="F41" s="12"/>
      <c r="G41" s="12"/>
      <c r="H41" s="12"/>
      <c r="L41" s="11">
        <f>2+5*2</f>
        <v>12</v>
      </c>
    </row>
  </sheetData>
  <mergeCells count="2">
    <mergeCell ref="D14:H14"/>
    <mergeCell ref="A1:I1"/>
  </mergeCells>
  <printOptions horizontalCentered="1"/>
  <pageMargins left="0.19685039370078741" right="0.19685039370078741" top="0.98425196850393704" bottom="0.78740157480314965" header="0.51181102362204722" footer="0.51181102362204722"/>
  <pageSetup paperSize="9" scale="92"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rowBreaks count="1" manualBreakCount="1">
    <brk id="41" max="10" man="1"/>
  </rowBreaks>
  <drawing r:id="rId2"/>
  <legacyDrawing r:id="rId3"/>
  <legacyDrawingHF r:id="rId4"/>
  <oleObjects>
    <mc:AlternateContent xmlns:mc="http://schemas.openxmlformats.org/markup-compatibility/2006">
      <mc:Choice Requires="x14">
        <oleObject progId="PBrush" shapeId="83969" r:id="rId5">
          <objectPr defaultSize="0" autoPict="0" r:id="rId6">
            <anchor moveWithCells="1" sizeWithCells="1">
              <from>
                <xdr:col>3</xdr:col>
                <xdr:colOff>176213</xdr:colOff>
                <xdr:row>1</xdr:row>
                <xdr:rowOff>23813</xdr:rowOff>
              </from>
              <to>
                <xdr:col>3</xdr:col>
                <xdr:colOff>176213</xdr:colOff>
                <xdr:row>1</xdr:row>
                <xdr:rowOff>23813</xdr:rowOff>
              </to>
            </anchor>
          </objectPr>
        </oleObject>
      </mc:Choice>
      <mc:Fallback>
        <oleObject progId="PBrush" shapeId="83969" r:id="rId5"/>
      </mc:Fallback>
    </mc:AlternateContent>
    <mc:AlternateContent xmlns:mc="http://schemas.openxmlformats.org/markup-compatibility/2006">
      <mc:Choice Requires="x14">
        <oleObject progId="PBrush" shapeId="83970" r:id="rId7">
          <objectPr defaultSize="0" autoPict="0" r:id="rId6">
            <anchor moveWithCells="1" sizeWithCells="1">
              <from>
                <xdr:col>3</xdr:col>
                <xdr:colOff>176213</xdr:colOff>
                <xdr:row>1</xdr:row>
                <xdr:rowOff>23813</xdr:rowOff>
              </from>
              <to>
                <xdr:col>3</xdr:col>
                <xdr:colOff>176213</xdr:colOff>
                <xdr:row>1</xdr:row>
                <xdr:rowOff>23813</xdr:rowOff>
              </to>
            </anchor>
          </objectPr>
        </oleObject>
      </mc:Choice>
      <mc:Fallback>
        <oleObject progId="PBrush" shapeId="83970" r:id="rId7"/>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O46"/>
  <sheetViews>
    <sheetView showGridLines="0" zoomScaleNormal="100" zoomScaleSheetLayoutView="100" workbookViewId="0">
      <selection activeCell="C18" sqref="C18"/>
    </sheetView>
  </sheetViews>
  <sheetFormatPr defaultColWidth="9.1328125" defaultRowHeight="14.25" x14ac:dyDescent="0.45"/>
  <cols>
    <col min="1" max="1" width="2.73046875" style="93" customWidth="1"/>
    <col min="3" max="9" width="9.73046875" customWidth="1"/>
    <col min="10" max="10" width="10.73046875" customWidth="1"/>
    <col min="11" max="11" width="10.1328125" customWidth="1"/>
    <col min="12" max="19" width="9.1328125" style="8"/>
  </cols>
  <sheetData>
    <row r="1" spans="1:249" s="11" customFormat="1" ht="30.75" customHeight="1" thickBot="1" x14ac:dyDescent="0.5">
      <c r="A1" s="777" t="s">
        <v>515</v>
      </c>
      <c r="B1" s="777"/>
      <c r="C1" s="777"/>
      <c r="D1" s="777"/>
      <c r="E1" s="777"/>
      <c r="F1" s="777"/>
      <c r="G1" s="777"/>
      <c r="H1" s="777"/>
      <c r="I1" s="777"/>
      <c r="J1" s="777"/>
      <c r="K1" s="777"/>
    </row>
    <row r="2" spans="1:249" s="20" customFormat="1" ht="18.399999999999999" thickTop="1" x14ac:dyDescent="0.55000000000000004">
      <c r="A2" s="95"/>
      <c r="B2" s="9" t="s">
        <v>516</v>
      </c>
      <c r="C2" s="77"/>
      <c r="D2" s="77"/>
      <c r="E2" s="77"/>
      <c r="F2" s="77"/>
      <c r="G2" s="74"/>
      <c r="H2" s="74"/>
      <c r="I2" s="74"/>
      <c r="J2" s="74"/>
      <c r="K2" s="74"/>
      <c r="L2" s="130"/>
      <c r="M2" s="130"/>
      <c r="N2" s="130"/>
      <c r="O2" s="130"/>
      <c r="P2" s="130"/>
      <c r="Q2" s="130"/>
      <c r="R2" s="130"/>
      <c r="S2" s="130"/>
    </row>
    <row r="3" spans="1:249" s="20" customFormat="1" ht="15" customHeight="1" x14ac:dyDescent="0.55000000000000004">
      <c r="A3" s="314">
        <v>1</v>
      </c>
      <c r="B3" s="314" t="s">
        <v>517</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row>
    <row r="4" spans="1:249" s="20" customFormat="1" ht="15" customHeight="1" x14ac:dyDescent="0.55000000000000004">
      <c r="A4" s="314">
        <v>2</v>
      </c>
      <c r="B4" s="314" t="s">
        <v>518</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row>
    <row r="5" spans="1:249" s="133" customFormat="1" ht="15" customHeight="1" x14ac:dyDescent="0.5">
      <c r="A5" s="314">
        <v>3</v>
      </c>
      <c r="B5" s="314" t="s">
        <v>519</v>
      </c>
      <c r="C5" s="23"/>
      <c r="D5" s="23"/>
      <c r="E5" s="23"/>
      <c r="F5" s="23"/>
      <c r="G5" s="23"/>
      <c r="H5" s="23"/>
      <c r="I5" s="23"/>
      <c r="J5" s="23"/>
      <c r="L5" s="11"/>
      <c r="M5" s="11"/>
      <c r="N5" s="11"/>
      <c r="O5" s="11"/>
      <c r="P5" s="11"/>
      <c r="Q5" s="11"/>
      <c r="R5" s="11"/>
      <c r="S5" s="11"/>
    </row>
    <row r="6" spans="1:249" s="133" customFormat="1" ht="15" customHeight="1" x14ac:dyDescent="0.5">
      <c r="A6" s="314">
        <v>4</v>
      </c>
      <c r="B6" s="76" t="s">
        <v>520</v>
      </c>
      <c r="C6" s="23"/>
      <c r="D6" s="23"/>
      <c r="E6" s="23"/>
      <c r="F6" s="23"/>
      <c r="G6" s="23"/>
      <c r="H6" s="23"/>
      <c r="I6" s="23"/>
      <c r="J6" s="23"/>
      <c r="L6" s="11"/>
      <c r="M6" s="11"/>
      <c r="N6" s="11"/>
      <c r="O6" s="11"/>
      <c r="P6" s="11"/>
      <c r="Q6" s="11"/>
      <c r="R6" s="11"/>
      <c r="S6" s="11"/>
    </row>
    <row r="7" spans="1:249" ht="15" customHeight="1" x14ac:dyDescent="0.5">
      <c r="A7" s="314">
        <v>5</v>
      </c>
      <c r="B7" s="11" t="s">
        <v>521</v>
      </c>
      <c r="C7" s="23"/>
      <c r="D7" s="23"/>
      <c r="E7" s="23"/>
      <c r="F7" s="23"/>
      <c r="G7" s="23"/>
      <c r="H7" s="23"/>
      <c r="I7" s="23"/>
      <c r="J7" s="23"/>
      <c r="K7" s="133"/>
    </row>
    <row r="8" spans="1:249" s="23" customFormat="1" ht="15" customHeight="1" x14ac:dyDescent="0.5">
      <c r="A8" s="314">
        <v>6</v>
      </c>
      <c r="B8" s="11" t="s">
        <v>522</v>
      </c>
      <c r="C8" s="26"/>
      <c r="D8" s="132"/>
      <c r="E8" s="26"/>
      <c r="F8" s="132"/>
      <c r="G8" s="132"/>
      <c r="H8" s="132"/>
      <c r="K8" s="24"/>
    </row>
    <row r="9" spans="1:249" s="23" customFormat="1" ht="15" customHeight="1" x14ac:dyDescent="0.5">
      <c r="A9" s="314">
        <v>7</v>
      </c>
      <c r="B9" s="11" t="s">
        <v>523</v>
      </c>
      <c r="C9" s="26"/>
      <c r="D9" s="132"/>
      <c r="E9" s="26"/>
      <c r="F9" s="132"/>
      <c r="G9" s="132"/>
      <c r="H9" s="132"/>
      <c r="K9" s="24"/>
    </row>
    <row r="10" spans="1:249" s="23" customFormat="1" ht="15" customHeight="1" thickBot="1" x14ac:dyDescent="0.55000000000000004">
      <c r="A10" s="132"/>
      <c r="C10" s="26"/>
      <c r="D10" s="820" t="s">
        <v>51</v>
      </c>
      <c r="E10" s="820"/>
      <c r="F10" s="820"/>
      <c r="G10" s="820"/>
      <c r="H10" s="820"/>
      <c r="K10" s="24"/>
    </row>
    <row r="11" spans="1:249" ht="25.15" thickBot="1" x14ac:dyDescent="0.7">
      <c r="B11" s="135"/>
      <c r="D11" s="816" t="s">
        <v>524</v>
      </c>
      <c r="E11" s="817"/>
      <c r="F11" s="817"/>
      <c r="G11" s="817"/>
      <c r="H11" s="818"/>
      <c r="I11" s="134"/>
      <c r="J11" s="134"/>
    </row>
    <row r="12" spans="1:249" x14ac:dyDescent="0.45">
      <c r="C12" s="401" t="s">
        <v>525</v>
      </c>
      <c r="D12" s="402" t="s">
        <v>526</v>
      </c>
      <c r="E12" s="402" t="s">
        <v>527</v>
      </c>
      <c r="F12" s="402" t="s">
        <v>528</v>
      </c>
      <c r="G12" s="402" t="s">
        <v>529</v>
      </c>
      <c r="H12" s="403" t="s">
        <v>530</v>
      </c>
      <c r="I12" s="404" t="s">
        <v>531</v>
      </c>
      <c r="J12" s="134"/>
      <c r="K12" s="133"/>
    </row>
    <row r="13" spans="1:249" x14ac:dyDescent="0.45">
      <c r="C13" s="405">
        <v>180</v>
      </c>
      <c r="D13" s="406">
        <v>175</v>
      </c>
      <c r="E13" s="406">
        <v>155</v>
      </c>
      <c r="F13" s="406">
        <v>145</v>
      </c>
      <c r="G13" s="406">
        <v>265</v>
      </c>
      <c r="H13" s="406">
        <v>275</v>
      </c>
      <c r="I13" s="407">
        <v>235</v>
      </c>
      <c r="K13" s="133"/>
    </row>
    <row r="14" spans="1:249" x14ac:dyDescent="0.45">
      <c r="C14" s="408">
        <v>5</v>
      </c>
      <c r="D14" s="409">
        <v>15</v>
      </c>
      <c r="E14" s="409">
        <v>5</v>
      </c>
      <c r="F14" s="409">
        <v>0</v>
      </c>
      <c r="G14" s="409">
        <v>10</v>
      </c>
      <c r="H14" s="409">
        <v>15</v>
      </c>
      <c r="I14" s="410">
        <v>15</v>
      </c>
      <c r="K14" s="133"/>
    </row>
    <row r="15" spans="1:249" ht="18" x14ac:dyDescent="0.55000000000000004">
      <c r="C15" s="408">
        <v>28.7</v>
      </c>
      <c r="D15" s="409">
        <v>24.6</v>
      </c>
      <c r="E15" s="409">
        <v>32.799999999999997</v>
      </c>
      <c r="F15" s="409">
        <v>32.799999999999997</v>
      </c>
      <c r="G15" s="409">
        <v>36.9</v>
      </c>
      <c r="H15" s="409">
        <v>32.799999999999997</v>
      </c>
      <c r="I15" s="410">
        <v>28.7</v>
      </c>
      <c r="K15" s="130"/>
    </row>
    <row r="16" spans="1:249" ht="18" x14ac:dyDescent="0.55000000000000004">
      <c r="C16" s="408">
        <v>49.5</v>
      </c>
      <c r="D16" s="409">
        <v>40.5</v>
      </c>
      <c r="E16" s="409">
        <v>36</v>
      </c>
      <c r="F16" s="409">
        <v>32.5</v>
      </c>
      <c r="G16" s="409">
        <v>45</v>
      </c>
      <c r="H16" s="409">
        <v>49.5</v>
      </c>
      <c r="I16" s="410">
        <v>36</v>
      </c>
      <c r="K16" s="130"/>
    </row>
    <row r="17" spans="2:11" ht="18.399999999999999" thickBot="1" x14ac:dyDescent="0.6">
      <c r="C17" s="411">
        <v>10.5</v>
      </c>
      <c r="D17" s="412">
        <v>14</v>
      </c>
      <c r="E17" s="412">
        <v>14</v>
      </c>
      <c r="F17" s="412">
        <v>10.5</v>
      </c>
      <c r="G17" s="412">
        <v>17.5</v>
      </c>
      <c r="H17" s="412">
        <v>17.5</v>
      </c>
      <c r="I17" s="413">
        <v>7</v>
      </c>
      <c r="K17" s="130"/>
    </row>
    <row r="18" spans="2:11" ht="18.399999999999999" thickTop="1" x14ac:dyDescent="0.55000000000000004">
      <c r="C18" s="414"/>
      <c r="D18" s="414"/>
      <c r="E18" s="414"/>
      <c r="F18" s="414"/>
      <c r="G18" s="414"/>
      <c r="H18" s="414"/>
      <c r="I18" s="414"/>
      <c r="K18" s="78"/>
    </row>
    <row r="19" spans="2:11" ht="21" customHeight="1" thickBot="1" x14ac:dyDescent="0.6">
      <c r="B19" s="821" t="s">
        <v>532</v>
      </c>
      <c r="C19" s="821"/>
      <c r="D19" s="415"/>
      <c r="E19" s="821" t="s">
        <v>533</v>
      </c>
      <c r="F19" s="821"/>
      <c r="G19" s="415"/>
      <c r="H19" s="821" t="s">
        <v>534</v>
      </c>
      <c r="I19" s="821"/>
      <c r="K19" s="78"/>
    </row>
    <row r="20" spans="2:11" ht="18" x14ac:dyDescent="0.55000000000000004">
      <c r="B20" s="416" t="s">
        <v>535</v>
      </c>
      <c r="C20" s="404" t="s">
        <v>536</v>
      </c>
      <c r="D20" s="417"/>
      <c r="E20" s="416" t="s">
        <v>537</v>
      </c>
      <c r="F20" s="404" t="s">
        <v>538</v>
      </c>
      <c r="H20" s="416" t="s">
        <v>539</v>
      </c>
      <c r="I20" s="404" t="s">
        <v>540</v>
      </c>
      <c r="J20" s="813" t="s">
        <v>541</v>
      </c>
      <c r="K20" s="814"/>
    </row>
    <row r="21" spans="2:11" x14ac:dyDescent="0.45">
      <c r="B21" s="405">
        <v>275</v>
      </c>
      <c r="C21" s="407">
        <v>235</v>
      </c>
      <c r="E21" s="405">
        <v>175</v>
      </c>
      <c r="F21" s="407">
        <v>155</v>
      </c>
      <c r="H21" s="405">
        <v>265</v>
      </c>
      <c r="I21" s="407">
        <v>275</v>
      </c>
      <c r="J21" s="418" t="s">
        <v>542</v>
      </c>
      <c r="K21" s="419"/>
    </row>
    <row r="22" spans="2:11" x14ac:dyDescent="0.45">
      <c r="B22" s="408">
        <v>15</v>
      </c>
      <c r="C22" s="410">
        <v>15</v>
      </c>
      <c r="E22" s="408">
        <v>15</v>
      </c>
      <c r="F22" s="410">
        <v>5</v>
      </c>
      <c r="H22" s="408">
        <v>10</v>
      </c>
      <c r="I22" s="410">
        <v>15</v>
      </c>
      <c r="J22" s="418" t="s">
        <v>543</v>
      </c>
      <c r="K22" s="419"/>
    </row>
    <row r="23" spans="2:11" x14ac:dyDescent="0.45">
      <c r="B23" s="408">
        <v>71.5</v>
      </c>
      <c r="C23" s="410">
        <v>61.1</v>
      </c>
      <c r="E23" s="408">
        <v>45.5</v>
      </c>
      <c r="F23" s="410">
        <v>40.299999999999997</v>
      </c>
      <c r="H23" s="408">
        <v>68.900000000000006</v>
      </c>
      <c r="I23" s="410">
        <v>71.5</v>
      </c>
    </row>
    <row r="24" spans="2:11" x14ac:dyDescent="0.45">
      <c r="B24" s="408">
        <v>32.799999999999997</v>
      </c>
      <c r="C24" s="410">
        <v>28.7</v>
      </c>
      <c r="E24" s="408">
        <v>24.6</v>
      </c>
      <c r="F24" s="410">
        <v>32.799999999999997</v>
      </c>
      <c r="H24" s="408">
        <v>36.9</v>
      </c>
      <c r="I24" s="410">
        <v>32.799999999999997</v>
      </c>
    </row>
    <row r="25" spans="2:11" x14ac:dyDescent="0.45">
      <c r="B25" s="408">
        <v>49.5</v>
      </c>
      <c r="C25" s="410">
        <v>36</v>
      </c>
      <c r="E25" s="408">
        <v>40.5</v>
      </c>
      <c r="F25" s="410">
        <v>36</v>
      </c>
      <c r="H25" s="408">
        <v>45</v>
      </c>
      <c r="I25" s="410">
        <v>49.5</v>
      </c>
    </row>
    <row r="26" spans="2:11" ht="14.65" thickBot="1" x14ac:dyDescent="0.5">
      <c r="B26" s="411">
        <v>17.5</v>
      </c>
      <c r="C26" s="413">
        <v>7</v>
      </c>
      <c r="E26" s="411">
        <v>14</v>
      </c>
      <c r="F26" s="413">
        <v>14</v>
      </c>
      <c r="H26" s="411">
        <v>17.5</v>
      </c>
      <c r="I26" s="413">
        <v>17.5</v>
      </c>
    </row>
    <row r="27" spans="2:11" ht="14.65" thickTop="1" x14ac:dyDescent="0.45">
      <c r="B27" s="420" t="s">
        <v>544</v>
      </c>
      <c r="C27" s="420"/>
      <c r="D27" s="421"/>
      <c r="F27" s="420" t="s">
        <v>416</v>
      </c>
      <c r="G27" s="422"/>
      <c r="H27" s="420"/>
      <c r="I27" s="420"/>
      <c r="J27" s="421"/>
    </row>
    <row r="28" spans="2:11" ht="14.65" thickBot="1" x14ac:dyDescent="0.5">
      <c r="B28" s="423"/>
      <c r="C28" s="424"/>
      <c r="D28" s="424"/>
      <c r="E28" s="425"/>
      <c r="F28" s="423"/>
      <c r="G28" s="424"/>
      <c r="H28" s="424"/>
      <c r="I28" s="424"/>
      <c r="J28" s="424"/>
      <c r="K28" s="415"/>
    </row>
    <row r="29" spans="2:11" ht="16.5" thickTop="1" thickBot="1" x14ac:dyDescent="0.55000000000000004">
      <c r="B29" s="27"/>
      <c r="C29" s="27"/>
      <c r="D29" s="815" t="s">
        <v>58</v>
      </c>
      <c r="E29" s="815"/>
      <c r="F29" s="815"/>
      <c r="G29" s="815"/>
      <c r="H29" s="815"/>
      <c r="I29" s="27"/>
    </row>
    <row r="30" spans="2:11" ht="25.15" thickBot="1" x14ac:dyDescent="0.7">
      <c r="C30" s="135"/>
      <c r="D30" s="816" t="s">
        <v>524</v>
      </c>
      <c r="E30" s="817"/>
      <c r="F30" s="817"/>
      <c r="G30" s="817"/>
      <c r="H30" s="818"/>
      <c r="I30" s="135"/>
    </row>
    <row r="31" spans="2:11" x14ac:dyDescent="0.45">
      <c r="C31" s="401" t="s">
        <v>525</v>
      </c>
      <c r="D31" s="402" t="s">
        <v>526</v>
      </c>
      <c r="E31" s="402" t="s">
        <v>527</v>
      </c>
      <c r="F31" s="402" t="s">
        <v>528</v>
      </c>
      <c r="G31" s="402" t="s">
        <v>529</v>
      </c>
      <c r="H31" s="426" t="s">
        <v>530</v>
      </c>
      <c r="I31" s="427" t="s">
        <v>531</v>
      </c>
      <c r="K31" s="133"/>
    </row>
    <row r="32" spans="2:11" x14ac:dyDescent="0.45">
      <c r="C32" s="405">
        <v>180</v>
      </c>
      <c r="D32" s="406">
        <v>175</v>
      </c>
      <c r="E32" s="406">
        <v>155</v>
      </c>
      <c r="F32" s="406">
        <v>145</v>
      </c>
      <c r="G32" s="406">
        <v>265</v>
      </c>
      <c r="H32" s="406">
        <v>275</v>
      </c>
      <c r="I32" s="407">
        <v>235</v>
      </c>
      <c r="K32" s="133"/>
    </row>
    <row r="33" spans="2:11" x14ac:dyDescent="0.45">
      <c r="C33" s="408">
        <v>5</v>
      </c>
      <c r="D33" s="409">
        <v>15</v>
      </c>
      <c r="E33" s="409">
        <v>5</v>
      </c>
      <c r="F33" s="409">
        <v>0</v>
      </c>
      <c r="G33" s="409">
        <v>10</v>
      </c>
      <c r="H33" s="409">
        <v>15</v>
      </c>
      <c r="I33" s="410">
        <v>15</v>
      </c>
      <c r="K33" s="133"/>
    </row>
    <row r="34" spans="2:11" ht="18" x14ac:dyDescent="0.55000000000000004">
      <c r="C34" s="408">
        <v>28.7</v>
      </c>
      <c r="D34" s="409">
        <v>24.6</v>
      </c>
      <c r="E34" s="409">
        <v>32.799999999999997</v>
      </c>
      <c r="F34" s="409">
        <v>32.799999999999997</v>
      </c>
      <c r="G34" s="409">
        <v>36.9</v>
      </c>
      <c r="H34" s="409">
        <v>32.799999999999997</v>
      </c>
      <c r="I34" s="410">
        <v>28.7</v>
      </c>
      <c r="K34" s="130"/>
    </row>
    <row r="35" spans="2:11" ht="18" x14ac:dyDescent="0.55000000000000004">
      <c r="C35" s="408">
        <v>49.5</v>
      </c>
      <c r="D35" s="409">
        <v>40.5</v>
      </c>
      <c r="E35" s="409">
        <v>36</v>
      </c>
      <c r="F35" s="409">
        <v>32.5</v>
      </c>
      <c r="G35" s="409">
        <v>45</v>
      </c>
      <c r="H35" s="409">
        <v>49.5</v>
      </c>
      <c r="I35" s="410">
        <v>36</v>
      </c>
      <c r="K35" s="130"/>
    </row>
    <row r="36" spans="2:11" ht="18.399999999999999" thickBot="1" x14ac:dyDescent="0.6">
      <c r="C36" s="411">
        <v>10.5</v>
      </c>
      <c r="D36" s="412">
        <v>14</v>
      </c>
      <c r="E36" s="412">
        <v>14</v>
      </c>
      <c r="F36" s="412">
        <v>10.5</v>
      </c>
      <c r="G36" s="412">
        <v>17.5</v>
      </c>
      <c r="H36" s="412">
        <v>17.5</v>
      </c>
      <c r="I36" s="413">
        <v>7</v>
      </c>
      <c r="K36" s="130"/>
    </row>
    <row r="37" spans="2:11" ht="18.399999999999999" thickTop="1" x14ac:dyDescent="0.55000000000000004">
      <c r="C37" s="428">
        <f t="shared" ref="C37:I37" si="0">SUM(C32:C36)</f>
        <v>273.7</v>
      </c>
      <c r="D37" s="428">
        <f t="shared" si="0"/>
        <v>269.10000000000002</v>
      </c>
      <c r="E37" s="428">
        <f t="shared" si="0"/>
        <v>242.8</v>
      </c>
      <c r="F37" s="428">
        <f t="shared" si="0"/>
        <v>220.8</v>
      </c>
      <c r="G37" s="428">
        <f t="shared" si="0"/>
        <v>374.4</v>
      </c>
      <c r="H37" s="428">
        <f t="shared" si="0"/>
        <v>389.8</v>
      </c>
      <c r="I37" s="428">
        <f t="shared" si="0"/>
        <v>321.7</v>
      </c>
      <c r="K37" s="78"/>
    </row>
    <row r="38" spans="2:11" ht="23.25" customHeight="1" thickBot="1" x14ac:dyDescent="0.8">
      <c r="B38" s="819" t="s">
        <v>545</v>
      </c>
      <c r="C38" s="819"/>
      <c r="D38" s="819"/>
      <c r="E38" s="819"/>
      <c r="F38" s="819"/>
      <c r="G38" s="819"/>
      <c r="H38" s="819"/>
      <c r="I38" s="819"/>
      <c r="K38" s="78"/>
    </row>
    <row r="39" spans="2:11" ht="18" x14ac:dyDescent="0.55000000000000004">
      <c r="B39" s="416" t="s">
        <v>535</v>
      </c>
      <c r="C39" s="404" t="s">
        <v>536</v>
      </c>
      <c r="D39" s="417"/>
      <c r="E39" s="416" t="s">
        <v>537</v>
      </c>
      <c r="F39" s="404" t="s">
        <v>538</v>
      </c>
      <c r="H39" s="416" t="s">
        <v>539</v>
      </c>
      <c r="I39" s="404" t="s">
        <v>540</v>
      </c>
      <c r="J39" s="813" t="s">
        <v>541</v>
      </c>
      <c r="K39" s="814"/>
    </row>
    <row r="40" spans="2:11" x14ac:dyDescent="0.45">
      <c r="B40" s="405">
        <v>275</v>
      </c>
      <c r="C40" s="407">
        <v>235</v>
      </c>
      <c r="E40" s="405">
        <v>175</v>
      </c>
      <c r="F40" s="407">
        <v>155</v>
      </c>
      <c r="H40" s="405">
        <v>265</v>
      </c>
      <c r="I40" s="407">
        <v>275</v>
      </c>
      <c r="J40" s="418" t="s">
        <v>542</v>
      </c>
      <c r="K40" s="419">
        <f>SUM(C37:I37)</f>
        <v>2092.2999999999997</v>
      </c>
    </row>
    <row r="41" spans="2:11" x14ac:dyDescent="0.45">
      <c r="B41" s="408">
        <v>15</v>
      </c>
      <c r="C41" s="410">
        <v>15</v>
      </c>
      <c r="E41" s="408">
        <v>15</v>
      </c>
      <c r="F41" s="410">
        <v>5</v>
      </c>
      <c r="H41" s="408">
        <v>10</v>
      </c>
      <c r="I41" s="410">
        <v>15</v>
      </c>
      <c r="J41" s="418" t="s">
        <v>543</v>
      </c>
      <c r="K41" s="419">
        <f>SUM(B40:C45,E40:F45,H40:I45)</f>
        <v>2346.4</v>
      </c>
    </row>
    <row r="42" spans="2:11" x14ac:dyDescent="0.45">
      <c r="B42" s="408">
        <v>71.5</v>
      </c>
      <c r="C42" s="410">
        <v>61.1</v>
      </c>
      <c r="E42" s="408">
        <v>45.5</v>
      </c>
      <c r="F42" s="410">
        <v>40.299999999999997</v>
      </c>
      <c r="H42" s="408">
        <v>68.900000000000006</v>
      </c>
      <c r="I42" s="410">
        <v>71.5</v>
      </c>
    </row>
    <row r="43" spans="2:11" x14ac:dyDescent="0.45">
      <c r="B43" s="408">
        <v>32.799999999999997</v>
      </c>
      <c r="C43" s="410">
        <v>28.7</v>
      </c>
      <c r="E43" s="408">
        <v>24.6</v>
      </c>
      <c r="F43" s="410">
        <v>32.799999999999997</v>
      </c>
      <c r="H43" s="408">
        <v>36.9</v>
      </c>
      <c r="I43" s="410">
        <v>32.799999999999997</v>
      </c>
    </row>
    <row r="44" spans="2:11" x14ac:dyDescent="0.45">
      <c r="B44" s="408">
        <v>49.5</v>
      </c>
      <c r="C44" s="410">
        <v>36</v>
      </c>
      <c r="E44" s="408">
        <v>40.5</v>
      </c>
      <c r="F44" s="410">
        <v>36</v>
      </c>
      <c r="H44" s="408">
        <v>45</v>
      </c>
      <c r="I44" s="410">
        <v>49.5</v>
      </c>
    </row>
    <row r="45" spans="2:11" ht="14.65" thickBot="1" x14ac:dyDescent="0.5">
      <c r="B45" s="411">
        <v>17.5</v>
      </c>
      <c r="C45" s="413">
        <v>7</v>
      </c>
      <c r="E45" s="411">
        <v>14</v>
      </c>
      <c r="F45" s="413">
        <v>14</v>
      </c>
      <c r="H45" s="411">
        <v>17.5</v>
      </c>
      <c r="I45" s="413">
        <v>17.5</v>
      </c>
    </row>
    <row r="46" spans="2:11" ht="14.65" thickTop="1" x14ac:dyDescent="0.45">
      <c r="B46" s="420" t="s">
        <v>544</v>
      </c>
      <c r="C46" s="420"/>
      <c r="D46" s="421">
        <f>SUM(B40:C45)</f>
        <v>844.1</v>
      </c>
      <c r="F46" s="420" t="s">
        <v>416</v>
      </c>
      <c r="G46" s="421">
        <f>SUM(E40:F45)</f>
        <v>597.70000000000005</v>
      </c>
      <c r="H46" s="420"/>
      <c r="I46" s="420"/>
      <c r="J46" s="421">
        <f>SUM(H40:I45)</f>
        <v>904.59999999999991</v>
      </c>
    </row>
  </sheetData>
  <mergeCells count="11">
    <mergeCell ref="A1:K1"/>
    <mergeCell ref="D10:H10"/>
    <mergeCell ref="D11:H11"/>
    <mergeCell ref="B19:C19"/>
    <mergeCell ref="E19:F19"/>
    <mergeCell ref="H19:I19"/>
    <mergeCell ref="J20:K20"/>
    <mergeCell ref="D29:H29"/>
    <mergeCell ref="D30:H30"/>
    <mergeCell ref="B38:I38"/>
    <mergeCell ref="J39:K39"/>
  </mergeCells>
  <printOptions horizontalCentered="1"/>
  <pageMargins left="0.19685039370078741" right="0.19685039370078741" top="0.98425196850393704" bottom="0.78740157480314965" header="0.51181102362204722" footer="0.51181102362204722"/>
  <pageSetup paperSize="9" scale="92" orientation="portrait" blackAndWhite="1" horizontalDpi="4294967293" verticalDpi="4294967293" r:id="rId1"/>
  <headerFooter scaleWithDoc="0">
    <oddHeader>&amp;C&amp;20Basiscursus Excel&amp;R&amp;G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19457" r:id="rId5">
          <objectPr defaultSize="0" autoPict="0" r:id="rId6">
            <anchor moveWithCells="1" sizeWithCells="1">
              <from>
                <xdr:col>3</xdr:col>
                <xdr:colOff>557213</xdr:colOff>
                <xdr:row>10</xdr:row>
                <xdr:rowOff>176213</xdr:rowOff>
              </from>
              <to>
                <xdr:col>3</xdr:col>
                <xdr:colOff>557213</xdr:colOff>
                <xdr:row>10</xdr:row>
                <xdr:rowOff>176213</xdr:rowOff>
              </to>
            </anchor>
          </objectPr>
        </oleObject>
      </mc:Choice>
      <mc:Fallback>
        <oleObject progId="PBrush" shapeId="19457" r:id="rId5"/>
      </mc:Fallback>
    </mc:AlternateContent>
    <mc:AlternateContent xmlns:mc="http://schemas.openxmlformats.org/markup-compatibility/2006">
      <mc:Choice Requires="x14">
        <oleObject progId="PBrush" shapeId="19458" r:id="rId7">
          <objectPr defaultSize="0" autoPict="0" r:id="rId6">
            <anchor moveWithCells="1" sizeWithCells="1">
              <from>
                <xdr:col>3</xdr:col>
                <xdr:colOff>557213</xdr:colOff>
                <xdr:row>10</xdr:row>
                <xdr:rowOff>176213</xdr:rowOff>
              </from>
              <to>
                <xdr:col>3</xdr:col>
                <xdr:colOff>557213</xdr:colOff>
                <xdr:row>10</xdr:row>
                <xdr:rowOff>176213</xdr:rowOff>
              </to>
            </anchor>
          </objectPr>
        </oleObject>
      </mc:Choice>
      <mc:Fallback>
        <oleObject progId="PBrush" shapeId="19458" r:id="rId7"/>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7"/>
  <sheetViews>
    <sheetView showGridLines="0" zoomScaleNormal="100" zoomScaleSheetLayoutView="100" workbookViewId="0">
      <selection activeCell="C18" sqref="C18"/>
    </sheetView>
  </sheetViews>
  <sheetFormatPr defaultColWidth="9.1328125" defaultRowHeight="14.25" x14ac:dyDescent="0.45"/>
  <cols>
    <col min="1" max="1" width="3.1328125" style="93" customWidth="1"/>
    <col min="2" max="2" width="20.73046875" customWidth="1"/>
    <col min="3" max="3" width="10" bestFit="1" customWidth="1"/>
    <col min="4" max="9" width="9.1328125" customWidth="1"/>
    <col min="10" max="10" width="11.73046875" customWidth="1"/>
  </cols>
  <sheetData>
    <row r="1" spans="1:11" s="17" customFormat="1" ht="30.75" customHeight="1" thickBot="1" x14ac:dyDescent="0.9">
      <c r="A1" s="822" t="s">
        <v>546</v>
      </c>
      <c r="B1" s="822"/>
      <c r="C1" s="822"/>
      <c r="D1" s="822"/>
      <c r="E1" s="822"/>
      <c r="F1" s="822"/>
      <c r="G1" s="822"/>
      <c r="H1" s="822"/>
      <c r="I1" s="822"/>
      <c r="J1" s="822"/>
      <c r="K1" s="429"/>
    </row>
    <row r="2" spans="1:11" s="20" customFormat="1" ht="18.399999999999999" thickTop="1" x14ac:dyDescent="0.55000000000000004">
      <c r="A2" s="9" t="s">
        <v>547</v>
      </c>
      <c r="B2" s="95"/>
      <c r="C2" s="95"/>
      <c r="D2" s="95"/>
      <c r="E2" s="77"/>
      <c r="F2" s="77"/>
      <c r="G2" s="77"/>
      <c r="H2" s="77"/>
      <c r="I2" s="74"/>
      <c r="J2" s="74"/>
    </row>
    <row r="3" spans="1:11" s="133" customFormat="1" ht="15.75" x14ac:dyDescent="0.5">
      <c r="A3" s="22">
        <v>1</v>
      </c>
      <c r="B3" s="132" t="s">
        <v>548</v>
      </c>
      <c r="C3" s="23"/>
      <c r="D3" s="23"/>
      <c r="E3" s="23"/>
      <c r="F3" s="23"/>
      <c r="G3" s="23"/>
      <c r="H3" s="23"/>
      <c r="I3" s="23"/>
      <c r="J3" s="23"/>
    </row>
    <row r="4" spans="1:11" s="133" customFormat="1" ht="15.75" x14ac:dyDescent="0.5">
      <c r="A4" s="22">
        <v>2</v>
      </c>
      <c r="B4" s="27" t="s">
        <v>549</v>
      </c>
      <c r="C4" s="23"/>
      <c r="D4" s="23"/>
      <c r="E4" s="23"/>
      <c r="F4" s="23"/>
      <c r="G4" s="23"/>
      <c r="H4" s="23"/>
      <c r="I4" s="23"/>
      <c r="J4" s="23"/>
    </row>
    <row r="5" spans="1:11" ht="15.75" x14ac:dyDescent="0.5">
      <c r="A5" s="22">
        <v>3</v>
      </c>
      <c r="B5" s="23" t="s">
        <v>550</v>
      </c>
      <c r="C5" s="23"/>
      <c r="D5" s="23"/>
      <c r="E5" s="23"/>
      <c r="F5" s="23"/>
      <c r="G5" s="23"/>
      <c r="H5" s="23"/>
      <c r="I5" s="23"/>
      <c r="J5" s="23"/>
      <c r="K5" s="133"/>
    </row>
    <row r="6" spans="1:11" s="23" customFormat="1" ht="15.75" x14ac:dyDescent="0.5">
      <c r="A6" s="22">
        <v>4</v>
      </c>
      <c r="B6" s="23" t="s">
        <v>551</v>
      </c>
      <c r="C6" s="26"/>
      <c r="D6" s="132"/>
      <c r="E6" s="26"/>
      <c r="F6" s="132"/>
      <c r="G6" s="132"/>
      <c r="H6" s="132"/>
      <c r="K6" s="24"/>
    </row>
    <row r="7" spans="1:11" s="23" customFormat="1" ht="15.75" x14ac:dyDescent="0.5">
      <c r="A7" s="22">
        <v>5</v>
      </c>
      <c r="B7" s="23" t="s">
        <v>552</v>
      </c>
      <c r="C7" s="26"/>
      <c r="D7" s="132"/>
      <c r="E7" s="26"/>
      <c r="F7" s="132"/>
      <c r="G7" s="132"/>
      <c r="H7" s="132"/>
      <c r="K7" s="24"/>
    </row>
    <row r="8" spans="1:11" ht="22.5" customHeight="1" x14ac:dyDescent="0.75">
      <c r="F8" s="430" t="s">
        <v>524</v>
      </c>
      <c r="J8" s="134"/>
    </row>
    <row r="9" spans="1:11" s="130" customFormat="1" ht="17.25" customHeight="1" x14ac:dyDescent="0.75">
      <c r="A9" s="133"/>
      <c r="B9" s="573"/>
      <c r="C9" s="6" t="s">
        <v>525</v>
      </c>
      <c r="D9" s="6" t="s">
        <v>526</v>
      </c>
      <c r="E9" s="6" t="s">
        <v>527</v>
      </c>
      <c r="F9" s="6" t="s">
        <v>528</v>
      </c>
      <c r="G9" s="6" t="s">
        <v>529</v>
      </c>
      <c r="H9" s="431" t="s">
        <v>530</v>
      </c>
      <c r="I9" s="431" t="s">
        <v>531</v>
      </c>
      <c r="J9" s="134"/>
      <c r="K9" s="133"/>
    </row>
    <row r="10" spans="1:11" s="130" customFormat="1" ht="25.15" customHeight="1" x14ac:dyDescent="0.55000000000000004">
      <c r="B10" s="432"/>
      <c r="C10" s="405">
        <v>180</v>
      </c>
      <c r="D10" s="406">
        <v>175</v>
      </c>
      <c r="E10" s="406">
        <v>155</v>
      </c>
      <c r="F10" s="406">
        <v>145</v>
      </c>
      <c r="G10" s="406">
        <v>265</v>
      </c>
      <c r="H10" s="406">
        <v>275</v>
      </c>
      <c r="I10" s="407">
        <v>235</v>
      </c>
      <c r="J10"/>
      <c r="K10" s="133"/>
    </row>
    <row r="11" spans="1:11" s="130" customFormat="1" ht="17.25" customHeight="1" x14ac:dyDescent="0.55000000000000004">
      <c r="B11" s="432"/>
      <c r="C11" s="408">
        <v>5</v>
      </c>
      <c r="D11" s="409">
        <v>15</v>
      </c>
      <c r="E11" s="409">
        <v>5</v>
      </c>
      <c r="F11" s="409">
        <v>0</v>
      </c>
      <c r="G11" s="409">
        <v>10</v>
      </c>
      <c r="H11" s="409">
        <v>15</v>
      </c>
      <c r="I11" s="410">
        <v>15</v>
      </c>
      <c r="J11"/>
      <c r="K11" s="133"/>
    </row>
    <row r="12" spans="1:11" s="130" customFormat="1" ht="17.25" customHeight="1" x14ac:dyDescent="0.55000000000000004">
      <c r="B12" s="432"/>
      <c r="C12" s="408">
        <v>46.8</v>
      </c>
      <c r="D12" s="409">
        <v>45.5</v>
      </c>
      <c r="E12" s="409">
        <v>40.299999999999997</v>
      </c>
      <c r="F12" s="409">
        <v>37.700000000000003</v>
      </c>
      <c r="G12" s="409">
        <v>68.900000000000006</v>
      </c>
      <c r="H12" s="409">
        <v>71.5</v>
      </c>
      <c r="I12" s="410">
        <v>61.1</v>
      </c>
      <c r="J12"/>
    </row>
    <row r="13" spans="1:11" s="130" customFormat="1" ht="17.25" customHeight="1" x14ac:dyDescent="0.55000000000000004">
      <c r="B13" s="432"/>
      <c r="C13" s="408">
        <v>28.7</v>
      </c>
      <c r="D13" s="409">
        <v>24.6</v>
      </c>
      <c r="E13" s="409">
        <v>32.799999999999997</v>
      </c>
      <c r="F13" s="409">
        <v>32.799999999999997</v>
      </c>
      <c r="G13" s="409">
        <v>36.9</v>
      </c>
      <c r="H13" s="409">
        <v>32.799999999999997</v>
      </c>
      <c r="I13" s="410">
        <v>28.7</v>
      </c>
      <c r="J13"/>
    </row>
    <row r="14" spans="1:11" s="130" customFormat="1" ht="17.25" customHeight="1" x14ac:dyDescent="0.55000000000000004">
      <c r="B14" s="432"/>
      <c r="C14" s="408">
        <v>49.5</v>
      </c>
      <c r="D14" s="409">
        <v>40.5</v>
      </c>
      <c r="E14" s="409">
        <v>36</v>
      </c>
      <c r="F14" s="409">
        <v>32.5</v>
      </c>
      <c r="G14" s="409">
        <v>45</v>
      </c>
      <c r="H14" s="409">
        <v>49.5</v>
      </c>
      <c r="I14" s="410">
        <v>36</v>
      </c>
      <c r="J14"/>
    </row>
    <row r="15" spans="1:11" s="130" customFormat="1" ht="17.25" customHeight="1" thickBot="1" x14ac:dyDescent="0.6">
      <c r="B15" s="432"/>
      <c r="C15" s="411">
        <v>10.5</v>
      </c>
      <c r="D15" s="412">
        <v>14</v>
      </c>
      <c r="E15" s="412">
        <v>14</v>
      </c>
      <c r="F15" s="412">
        <v>10.5</v>
      </c>
      <c r="G15" s="412">
        <v>17.5</v>
      </c>
      <c r="H15" s="412">
        <v>17.5</v>
      </c>
      <c r="I15" s="413">
        <v>7</v>
      </c>
      <c r="J15" s="418" t="s">
        <v>416</v>
      </c>
    </row>
    <row r="16" spans="1:11" s="78" customFormat="1" ht="17.25" customHeight="1" thickTop="1" x14ac:dyDescent="0.55000000000000004">
      <c r="B16" s="184" t="s">
        <v>553</v>
      </c>
      <c r="C16" s="433">
        <f>SUM(C10:C15)</f>
        <v>320.5</v>
      </c>
      <c r="D16" s="433">
        <f t="shared" ref="D16:I16" si="0">SUM(D10:D15)</f>
        <v>314.60000000000002</v>
      </c>
      <c r="E16" s="433">
        <f t="shared" si="0"/>
        <v>283.10000000000002</v>
      </c>
      <c r="F16" s="433">
        <f t="shared" si="0"/>
        <v>258.5</v>
      </c>
      <c r="G16" s="433">
        <f t="shared" si="0"/>
        <v>443.29999999999995</v>
      </c>
      <c r="H16" s="433">
        <f t="shared" si="0"/>
        <v>461.3</v>
      </c>
      <c r="I16" s="433">
        <f t="shared" si="0"/>
        <v>382.8</v>
      </c>
      <c r="J16" s="434"/>
    </row>
    <row r="17" spans="1:10" ht="6.75" customHeight="1" x14ac:dyDescent="0.5">
      <c r="A17"/>
      <c r="B17" s="415"/>
      <c r="C17" s="415"/>
      <c r="D17" s="415"/>
      <c r="E17" s="415"/>
      <c r="F17" s="415"/>
      <c r="G17" s="415"/>
      <c r="H17" s="415"/>
      <c r="J17" s="27"/>
    </row>
    <row r="18" spans="1:10" s="435" customFormat="1" ht="17.25" customHeight="1" x14ac:dyDescent="0.4">
      <c r="B18" s="435" t="s">
        <v>554</v>
      </c>
      <c r="C18" s="436"/>
      <c r="D18" s="437"/>
      <c r="E18" s="437"/>
      <c r="F18" s="437"/>
      <c r="G18" s="437"/>
      <c r="H18" s="437"/>
      <c r="I18" s="437"/>
      <c r="J18" s="438"/>
    </row>
    <row r="19" spans="1:10" s="435" customFormat="1" ht="17.25" customHeight="1" x14ac:dyDescent="0.4">
      <c r="B19" s="435" t="s">
        <v>555</v>
      </c>
      <c r="C19" s="436"/>
      <c r="D19" s="437"/>
      <c r="E19" s="437"/>
      <c r="F19" s="437"/>
      <c r="G19" s="437"/>
      <c r="H19" s="437"/>
      <c r="I19" s="437"/>
      <c r="J19" s="438"/>
    </row>
    <row r="20" spans="1:10" s="435" customFormat="1" ht="17.25" customHeight="1" x14ac:dyDescent="0.4">
      <c r="B20" s="435" t="s">
        <v>556</v>
      </c>
      <c r="C20" s="436"/>
      <c r="D20" s="437"/>
      <c r="E20" s="437"/>
      <c r="F20" s="437"/>
      <c r="G20" s="437"/>
      <c r="H20" s="437"/>
      <c r="I20" s="437"/>
      <c r="J20" s="438"/>
    </row>
    <row r="21" spans="1:10" s="435" customFormat="1" ht="12" customHeight="1" x14ac:dyDescent="0.4">
      <c r="C21" s="439"/>
      <c r="D21" s="437"/>
      <c r="E21" s="437"/>
      <c r="F21" s="437"/>
      <c r="G21" s="437"/>
      <c r="H21" s="437"/>
      <c r="I21" s="437"/>
      <c r="J21" s="438"/>
    </row>
    <row r="22" spans="1:10" s="435" customFormat="1" ht="17.25" customHeight="1" x14ac:dyDescent="0.4">
      <c r="B22" s="435" t="s">
        <v>557</v>
      </c>
      <c r="C22" s="436"/>
      <c r="D22" s="823" t="s">
        <v>58</v>
      </c>
      <c r="E22" s="823"/>
      <c r="F22" s="823"/>
      <c r="G22" s="823"/>
      <c r="H22" s="823"/>
      <c r="I22" s="823"/>
      <c r="J22" s="438"/>
    </row>
    <row r="23" spans="1:10" ht="25.9" thickBot="1" x14ac:dyDescent="0.8">
      <c r="A23" s="440"/>
      <c r="B23" s="135"/>
      <c r="D23" s="824" t="s">
        <v>524</v>
      </c>
      <c r="E23" s="824"/>
      <c r="F23" s="824"/>
      <c r="G23" s="824"/>
      <c r="H23" s="824"/>
      <c r="I23" s="824"/>
      <c r="J23" s="134"/>
    </row>
    <row r="24" spans="1:10" ht="51" customHeight="1" x14ac:dyDescent="0.75">
      <c r="B24" s="441"/>
      <c r="C24" s="442" t="s">
        <v>525</v>
      </c>
      <c r="D24" s="443" t="s">
        <v>526</v>
      </c>
      <c r="E24" s="443" t="s">
        <v>527</v>
      </c>
      <c r="F24" s="443" t="s">
        <v>528</v>
      </c>
      <c r="G24" s="443" t="s">
        <v>529</v>
      </c>
      <c r="H24" s="444" t="s">
        <v>530</v>
      </c>
      <c r="I24" s="445" t="s">
        <v>531</v>
      </c>
      <c r="J24" s="134"/>
    </row>
    <row r="25" spans="1:10" ht="18" x14ac:dyDescent="0.55000000000000004">
      <c r="B25" s="432"/>
      <c r="C25" s="446">
        <v>180</v>
      </c>
      <c r="D25" s="447">
        <v>175</v>
      </c>
      <c r="E25" s="447">
        <v>155</v>
      </c>
      <c r="F25" s="447">
        <v>145</v>
      </c>
      <c r="G25" s="447">
        <v>265</v>
      </c>
      <c r="H25" s="448">
        <v>275</v>
      </c>
      <c r="I25" s="449">
        <v>235</v>
      </c>
    </row>
    <row r="26" spans="1:10" ht="18" x14ac:dyDescent="0.55000000000000004">
      <c r="B26" s="432"/>
      <c r="C26" s="450">
        <v>5</v>
      </c>
      <c r="D26" s="451">
        <v>15</v>
      </c>
      <c r="E26" s="451">
        <v>5</v>
      </c>
      <c r="F26" s="451">
        <v>0</v>
      </c>
      <c r="G26" s="451">
        <v>10</v>
      </c>
      <c r="H26" s="452">
        <v>15</v>
      </c>
      <c r="I26" s="453">
        <v>15</v>
      </c>
    </row>
    <row r="27" spans="1:10" ht="18" x14ac:dyDescent="0.55000000000000004">
      <c r="B27" s="432"/>
      <c r="C27" s="450">
        <v>46.8</v>
      </c>
      <c r="D27" s="451">
        <v>45.5</v>
      </c>
      <c r="E27" s="451">
        <v>40.299999999999997</v>
      </c>
      <c r="F27" s="451">
        <v>37.700000000000003</v>
      </c>
      <c r="G27" s="451">
        <v>68.900000000000006</v>
      </c>
      <c r="H27" s="452">
        <v>71.5</v>
      </c>
      <c r="I27" s="453">
        <v>61.1</v>
      </c>
    </row>
    <row r="28" spans="1:10" ht="18" x14ac:dyDescent="0.55000000000000004">
      <c r="B28" s="432"/>
      <c r="C28" s="450">
        <v>28.7</v>
      </c>
      <c r="D28" s="451">
        <v>24.6</v>
      </c>
      <c r="E28" s="451">
        <v>32.799999999999997</v>
      </c>
      <c r="F28" s="451">
        <v>32.799999999999997</v>
      </c>
      <c r="G28" s="451">
        <v>36.9</v>
      </c>
      <c r="H28" s="452">
        <v>32.799999999999997</v>
      </c>
      <c r="I28" s="453">
        <v>28.7</v>
      </c>
    </row>
    <row r="29" spans="1:10" ht="18" x14ac:dyDescent="0.55000000000000004">
      <c r="B29" s="432"/>
      <c r="C29" s="450">
        <v>49.5</v>
      </c>
      <c r="D29" s="451">
        <v>40.5</v>
      </c>
      <c r="E29" s="451">
        <v>36</v>
      </c>
      <c r="F29" s="451">
        <v>32.5</v>
      </c>
      <c r="G29" s="451">
        <v>45</v>
      </c>
      <c r="H29" s="452">
        <v>49.5</v>
      </c>
      <c r="I29" s="453">
        <v>36</v>
      </c>
    </row>
    <row r="30" spans="1:10" ht="18.399999999999999" thickBot="1" x14ac:dyDescent="0.6">
      <c r="B30" s="432"/>
      <c r="C30" s="454">
        <v>10.5</v>
      </c>
      <c r="D30" s="455">
        <v>14</v>
      </c>
      <c r="E30" s="455">
        <v>14</v>
      </c>
      <c r="F30" s="455">
        <v>10.5</v>
      </c>
      <c r="G30" s="455">
        <v>17.5</v>
      </c>
      <c r="H30" s="456">
        <v>17.5</v>
      </c>
      <c r="I30" s="457">
        <v>7</v>
      </c>
      <c r="J30" t="s">
        <v>558</v>
      </c>
    </row>
    <row r="31" spans="1:10" ht="14.65" thickTop="1" x14ac:dyDescent="0.45">
      <c r="B31" s="184" t="s">
        <v>553</v>
      </c>
      <c r="C31" s="433">
        <f t="shared" ref="C31:I31" si="1">SUM(C25:C30)</f>
        <v>320.5</v>
      </c>
      <c r="D31" s="433">
        <f t="shared" si="1"/>
        <v>314.60000000000002</v>
      </c>
      <c r="E31" s="433">
        <f t="shared" si="1"/>
        <v>283.10000000000002</v>
      </c>
      <c r="F31" s="433">
        <f t="shared" si="1"/>
        <v>258.5</v>
      </c>
      <c r="G31" s="433">
        <f t="shared" si="1"/>
        <v>443.29999999999995</v>
      </c>
      <c r="H31" s="433">
        <f t="shared" si="1"/>
        <v>461.3</v>
      </c>
      <c r="I31" s="433">
        <f t="shared" si="1"/>
        <v>382.8</v>
      </c>
      <c r="J31" s="458">
        <f>SUM(C31:I31)</f>
        <v>2464.1000000000004</v>
      </c>
    </row>
    <row r="32" spans="1:10" ht="6.75" customHeight="1" x14ac:dyDescent="0.5">
      <c r="A32"/>
      <c r="B32" s="415"/>
      <c r="C32" s="415"/>
      <c r="D32" s="415"/>
      <c r="E32" s="415"/>
      <c r="F32" s="415"/>
      <c r="G32" s="415"/>
      <c r="H32" s="415"/>
      <c r="J32" s="27"/>
    </row>
    <row r="33" spans="1:9" s="435" customFormat="1" ht="13.15" x14ac:dyDescent="0.4">
      <c r="B33" s="435" t="s">
        <v>559</v>
      </c>
      <c r="C33" s="436">
        <f>MIN(C25:I30)</f>
        <v>0</v>
      </c>
      <c r="E33" s="459"/>
      <c r="F33" s="459"/>
      <c r="G33" s="459"/>
      <c r="H33" s="459"/>
    </row>
    <row r="34" spans="1:9" s="435" customFormat="1" ht="13.15" x14ac:dyDescent="0.4">
      <c r="A34" s="460"/>
      <c r="B34" s="435" t="s">
        <v>560</v>
      </c>
      <c r="C34" s="436">
        <f>MAX(C26:I31)</f>
        <v>461.3</v>
      </c>
      <c r="E34" s="459"/>
      <c r="F34" s="459"/>
      <c r="G34" s="459"/>
      <c r="H34" s="459"/>
    </row>
    <row r="35" spans="1:9" s="435" customFormat="1" ht="13.15" x14ac:dyDescent="0.4">
      <c r="A35" s="460"/>
      <c r="B35" s="435" t="s">
        <v>561</v>
      </c>
      <c r="C35" s="436">
        <f>AVERAGE(C25:I30)</f>
        <v>58.669047619047618</v>
      </c>
      <c r="E35" s="459"/>
      <c r="F35" s="459"/>
      <c r="G35" s="459"/>
      <c r="H35" s="459"/>
    </row>
    <row r="36" spans="1:9" s="435" customFormat="1" ht="13.15" x14ac:dyDescent="0.4">
      <c r="A36" s="460"/>
      <c r="C36" s="461"/>
    </row>
    <row r="37" spans="1:9" s="435" customFormat="1" ht="13.15" x14ac:dyDescent="0.4">
      <c r="A37" s="460"/>
      <c r="B37" s="435" t="s">
        <v>557</v>
      </c>
      <c r="C37" s="436">
        <f>SUM(C31:I31)</f>
        <v>2464.1000000000004</v>
      </c>
      <c r="D37" s="437"/>
      <c r="E37" s="437"/>
      <c r="F37" s="437"/>
      <c r="G37" s="437"/>
      <c r="H37" s="437"/>
      <c r="I37" s="437"/>
    </row>
  </sheetData>
  <mergeCells count="3">
    <mergeCell ref="A1:J1"/>
    <mergeCell ref="D22:I22"/>
    <mergeCell ref="D23:I23"/>
  </mergeCells>
  <printOptions horizontalCentered="1"/>
  <pageMargins left="0.19685039370078741" right="0.19685039370078741" top="0.98425196850393704" bottom="0.78740157480314965" header="0.51181102362204722" footer="0.51181102362204722"/>
  <pageSetup paperSize="9" scale="92"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57345" r:id="rId5">
          <objectPr defaultSize="0" autoPict="0" r:id="rId6">
            <anchor moveWithCells="1" sizeWithCells="1">
              <from>
                <xdr:col>2</xdr:col>
                <xdr:colOff>623888</xdr:colOff>
                <xdr:row>14</xdr:row>
                <xdr:rowOff>204788</xdr:rowOff>
              </from>
              <to>
                <xdr:col>2</xdr:col>
                <xdr:colOff>623888</xdr:colOff>
                <xdr:row>14</xdr:row>
                <xdr:rowOff>204788</xdr:rowOff>
              </to>
            </anchor>
          </objectPr>
        </oleObject>
      </mc:Choice>
      <mc:Fallback>
        <oleObject progId="PBrush" shapeId="57345" r:id="rId5"/>
      </mc:Fallback>
    </mc:AlternateContent>
    <mc:AlternateContent xmlns:mc="http://schemas.openxmlformats.org/markup-compatibility/2006">
      <mc:Choice Requires="x14">
        <oleObject progId="PBrush" shapeId="57346" r:id="rId7">
          <objectPr defaultSize="0" autoPict="0" r:id="rId6">
            <anchor moveWithCells="1" sizeWithCells="1">
              <from>
                <xdr:col>2</xdr:col>
                <xdr:colOff>623888</xdr:colOff>
                <xdr:row>14</xdr:row>
                <xdr:rowOff>204788</xdr:rowOff>
              </from>
              <to>
                <xdr:col>2</xdr:col>
                <xdr:colOff>623888</xdr:colOff>
                <xdr:row>14</xdr:row>
                <xdr:rowOff>204788</xdr:rowOff>
              </to>
            </anchor>
          </objectPr>
        </oleObject>
      </mc:Choice>
      <mc:Fallback>
        <oleObject progId="PBrush" shapeId="57346" r:id="rId7"/>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4"/>
  <sheetViews>
    <sheetView showGridLines="0" topLeftCell="A13" zoomScaleNormal="100" zoomScaleSheetLayoutView="100" workbookViewId="0">
      <selection activeCell="B31" sqref="B31"/>
    </sheetView>
  </sheetViews>
  <sheetFormatPr defaultColWidth="9.1328125" defaultRowHeight="14.25" x14ac:dyDescent="0.45"/>
  <cols>
    <col min="1" max="1" width="3.3984375" style="468" customWidth="1"/>
    <col min="2" max="2" width="21" style="11" customWidth="1"/>
    <col min="3" max="7" width="8.73046875" style="11" customWidth="1"/>
    <col min="8" max="8" width="12.73046875" style="11" customWidth="1"/>
    <col min="9" max="9" width="15.1328125" style="11" customWidth="1"/>
    <col min="10" max="16384" width="9.1328125" style="11"/>
  </cols>
  <sheetData>
    <row r="1" spans="1:11" s="17" customFormat="1" ht="30.75" customHeight="1" thickBot="1" x14ac:dyDescent="0.9">
      <c r="A1" s="777" t="s">
        <v>562</v>
      </c>
      <c r="B1" s="777"/>
      <c r="C1" s="777"/>
      <c r="D1" s="777"/>
      <c r="E1" s="777"/>
      <c r="F1" s="777"/>
      <c r="G1" s="777"/>
      <c r="H1" s="777"/>
      <c r="I1" s="777"/>
      <c r="J1" s="429"/>
      <c r="K1" s="429"/>
    </row>
    <row r="2" spans="1:11" s="310" customFormat="1" ht="18.399999999999999" thickTop="1" x14ac:dyDescent="0.55000000000000004">
      <c r="A2" s="10" t="s">
        <v>563</v>
      </c>
      <c r="B2" s="95"/>
      <c r="C2" s="95"/>
      <c r="D2" s="77"/>
      <c r="E2" s="77"/>
      <c r="F2" s="77"/>
      <c r="G2" s="77"/>
      <c r="H2" s="74"/>
      <c r="I2" s="74"/>
    </row>
    <row r="3" spans="1:11" ht="15.75" x14ac:dyDescent="0.5">
      <c r="A3" s="22">
        <v>1</v>
      </c>
      <c r="B3" s="649" t="s">
        <v>564</v>
      </c>
    </row>
    <row r="4" spans="1:11" ht="15.75" x14ac:dyDescent="0.5">
      <c r="A4" s="22">
        <v>2</v>
      </c>
      <c r="B4" s="650" t="s">
        <v>565</v>
      </c>
    </row>
    <row r="5" spans="1:11" ht="15.75" x14ac:dyDescent="0.5">
      <c r="A5" s="22">
        <v>3</v>
      </c>
      <c r="B5" s="651" t="s">
        <v>822</v>
      </c>
    </row>
    <row r="6" spans="1:11" ht="15.75" x14ac:dyDescent="0.5">
      <c r="A6" s="22">
        <v>4</v>
      </c>
      <c r="B6" s="652" t="s">
        <v>804</v>
      </c>
    </row>
    <row r="7" spans="1:11" ht="15.75" x14ac:dyDescent="0.5">
      <c r="A7" s="22">
        <v>5</v>
      </c>
      <c r="B7" s="653" t="s">
        <v>566</v>
      </c>
    </row>
    <row r="8" spans="1:11" ht="18" x14ac:dyDescent="0.55000000000000004">
      <c r="A8" s="10" t="s">
        <v>567</v>
      </c>
      <c r="B8" s="95"/>
      <c r="C8" s="95"/>
      <c r="D8" s="95"/>
      <c r="E8" s="95"/>
      <c r="F8" s="95"/>
      <c r="G8" s="95"/>
      <c r="H8" s="95"/>
      <c r="I8" s="95"/>
    </row>
    <row r="9" spans="1:11" s="310" customFormat="1" ht="18" x14ac:dyDescent="0.55000000000000004">
      <c r="A9" s="22">
        <v>1</v>
      </c>
      <c r="B9" s="654" t="s">
        <v>568</v>
      </c>
    </row>
    <row r="10" spans="1:11" s="23" customFormat="1" ht="15.75" x14ac:dyDescent="0.5">
      <c r="A10" s="22">
        <v>2</v>
      </c>
      <c r="B10" s="655" t="s">
        <v>569</v>
      </c>
      <c r="C10" s="318"/>
      <c r="D10" s="314"/>
      <c r="E10" s="318"/>
      <c r="F10" s="314"/>
      <c r="G10" s="314"/>
      <c r="H10" s="314"/>
      <c r="I10" s="11"/>
    </row>
    <row r="11" spans="1:11" s="23" customFormat="1" ht="15.75" x14ac:dyDescent="0.5">
      <c r="A11" s="22">
        <v>3</v>
      </c>
      <c r="B11" s="656" t="s">
        <v>823</v>
      </c>
      <c r="C11" s="314"/>
      <c r="D11" s="318"/>
      <c r="E11" s="314"/>
      <c r="F11" s="314"/>
      <c r="G11" s="314"/>
      <c r="H11" s="314"/>
      <c r="I11" s="314"/>
    </row>
    <row r="12" spans="1:11" s="130" customFormat="1" ht="18" x14ac:dyDescent="0.55000000000000004">
      <c r="A12" s="22">
        <v>4</v>
      </c>
      <c r="B12" s="657" t="s">
        <v>570</v>
      </c>
      <c r="C12" s="314"/>
      <c r="D12" s="318"/>
      <c r="E12" s="314"/>
      <c r="F12" s="314"/>
      <c r="G12" s="314"/>
      <c r="H12" s="314"/>
      <c r="I12" s="314"/>
      <c r="J12" s="11"/>
    </row>
    <row r="13" spans="1:11" s="130" customFormat="1" ht="18" x14ac:dyDescent="0.55000000000000004">
      <c r="A13" s="22">
        <v>5</v>
      </c>
      <c r="B13" s="656" t="s">
        <v>571</v>
      </c>
      <c r="C13" s="11"/>
      <c r="D13" s="11"/>
      <c r="E13" s="11"/>
      <c r="F13" s="11"/>
      <c r="G13" s="11"/>
      <c r="H13" s="11"/>
      <c r="I13" s="11"/>
    </row>
    <row r="14" spans="1:11" ht="15.75" x14ac:dyDescent="0.5">
      <c r="A14" s="22">
        <v>6</v>
      </c>
      <c r="B14" s="656" t="s">
        <v>572</v>
      </c>
    </row>
    <row r="15" spans="1:11" ht="15.75" x14ac:dyDescent="0.5">
      <c r="A15" s="22">
        <v>7</v>
      </c>
      <c r="B15" s="656" t="s">
        <v>824</v>
      </c>
    </row>
    <row r="16" spans="1:11" ht="15.75" x14ac:dyDescent="0.5">
      <c r="A16" s="22"/>
      <c r="B16" s="842" t="s">
        <v>825</v>
      </c>
    </row>
    <row r="17" spans="1:9" ht="15.75" x14ac:dyDescent="0.5">
      <c r="A17" s="22">
        <v>9</v>
      </c>
      <c r="B17" s="657" t="s">
        <v>573</v>
      </c>
    </row>
    <row r="18" spans="1:9" ht="15.75" x14ac:dyDescent="0.5">
      <c r="A18" s="22">
        <v>10</v>
      </c>
      <c r="B18" s="656" t="s">
        <v>571</v>
      </c>
    </row>
    <row r="19" spans="1:9" ht="15.75" x14ac:dyDescent="0.5">
      <c r="A19" s="22">
        <v>11</v>
      </c>
      <c r="B19" s="656" t="s">
        <v>574</v>
      </c>
    </row>
    <row r="20" spans="1:9" ht="16.149999999999999" thickBot="1" x14ac:dyDescent="0.55000000000000004">
      <c r="A20" s="22">
        <v>12</v>
      </c>
      <c r="B20" s="658" t="s">
        <v>826</v>
      </c>
    </row>
    <row r="21" spans="1:9" ht="17.25" customHeight="1" thickBot="1" x14ac:dyDescent="0.6">
      <c r="A21" s="462"/>
      <c r="B21" s="825" t="s">
        <v>575</v>
      </c>
      <c r="C21" s="826"/>
      <c r="D21" s="826"/>
      <c r="E21" s="826"/>
      <c r="F21" s="826"/>
      <c r="G21" s="826"/>
      <c r="H21" s="826"/>
      <c r="I21" s="827"/>
    </row>
    <row r="22" spans="1:9" x14ac:dyDescent="0.45">
      <c r="B22" s="488"/>
      <c r="C22" s="489">
        <v>2012</v>
      </c>
      <c r="D22" s="489">
        <v>2013</v>
      </c>
      <c r="E22" s="489">
        <v>2014</v>
      </c>
      <c r="F22" s="489">
        <v>2015</v>
      </c>
      <c r="G22" s="489">
        <v>2016</v>
      </c>
      <c r="H22" s="488" t="s">
        <v>576</v>
      </c>
      <c r="I22" s="490" t="s">
        <v>577</v>
      </c>
    </row>
    <row r="23" spans="1:9" x14ac:dyDescent="0.45">
      <c r="B23" s="369" t="s">
        <v>578</v>
      </c>
      <c r="C23" s="711">
        <v>42</v>
      </c>
      <c r="D23" s="711">
        <v>8</v>
      </c>
      <c r="E23" s="711">
        <v>0</v>
      </c>
      <c r="F23" s="711">
        <v>3</v>
      </c>
      <c r="G23" s="711">
        <v>5</v>
      </c>
      <c r="H23" s="712"/>
      <c r="I23" s="713"/>
    </row>
    <row r="24" spans="1:9" x14ac:dyDescent="0.45">
      <c r="B24" s="369" t="s">
        <v>579</v>
      </c>
      <c r="C24" s="491">
        <v>25</v>
      </c>
      <c r="D24" s="491">
        <v>21</v>
      </c>
      <c r="E24" s="491">
        <v>4</v>
      </c>
      <c r="F24" s="491">
        <v>14</v>
      </c>
      <c r="G24" s="491">
        <v>14</v>
      </c>
      <c r="H24" s="492"/>
      <c r="I24" s="493"/>
    </row>
    <row r="25" spans="1:9" x14ac:dyDescent="0.45">
      <c r="B25" s="369" t="s">
        <v>580</v>
      </c>
      <c r="C25" s="491">
        <v>25</v>
      </c>
      <c r="D25" s="491">
        <v>30</v>
      </c>
      <c r="E25" s="491">
        <v>25</v>
      </c>
      <c r="F25" s="491">
        <v>28</v>
      </c>
      <c r="G25" s="491">
        <v>28</v>
      </c>
      <c r="H25" s="492"/>
      <c r="I25" s="493"/>
    </row>
    <row r="26" spans="1:9" x14ac:dyDescent="0.45">
      <c r="B26" s="369" t="s">
        <v>581</v>
      </c>
      <c r="C26" s="491">
        <v>14</v>
      </c>
      <c r="D26" s="491">
        <v>14</v>
      </c>
      <c r="E26" s="491">
        <v>14</v>
      </c>
      <c r="F26" s="491">
        <v>21</v>
      </c>
      <c r="G26" s="491">
        <v>23</v>
      </c>
      <c r="H26" s="492"/>
      <c r="I26" s="493"/>
    </row>
    <row r="27" spans="1:9" x14ac:dyDescent="0.45">
      <c r="B27" s="369" t="s">
        <v>582</v>
      </c>
      <c r="C27" s="491">
        <v>25</v>
      </c>
      <c r="D27" s="491">
        <v>19</v>
      </c>
      <c r="E27" s="491">
        <v>23</v>
      </c>
      <c r="F27" s="491">
        <v>14</v>
      </c>
      <c r="G27" s="491">
        <v>21</v>
      </c>
      <c r="H27" s="492"/>
      <c r="I27" s="493"/>
    </row>
    <row r="28" spans="1:9" x14ac:dyDescent="0.45">
      <c r="B28" s="369" t="s">
        <v>583</v>
      </c>
      <c r="C28" s="491">
        <v>8</v>
      </c>
      <c r="D28" s="491">
        <v>14</v>
      </c>
      <c r="E28" s="491">
        <v>29</v>
      </c>
      <c r="F28" s="491">
        <v>3</v>
      </c>
      <c r="G28" s="491">
        <v>14</v>
      </c>
      <c r="H28" s="492"/>
      <c r="I28" s="493"/>
    </row>
    <row r="29" spans="1:9" x14ac:dyDescent="0.45">
      <c r="B29" s="369" t="s">
        <v>584</v>
      </c>
      <c r="C29" s="494">
        <v>16</v>
      </c>
      <c r="D29" s="494">
        <v>16</v>
      </c>
      <c r="E29" s="494">
        <v>30</v>
      </c>
      <c r="F29" s="494">
        <v>5</v>
      </c>
      <c r="G29" s="494">
        <v>12</v>
      </c>
      <c r="H29" s="495"/>
      <c r="I29" s="496"/>
    </row>
    <row r="30" spans="1:9" ht="7.9" customHeight="1" x14ac:dyDescent="0.45"/>
    <row r="31" spans="1:9" ht="18" x14ac:dyDescent="0.55000000000000004">
      <c r="B31" s="844" t="s">
        <v>58</v>
      </c>
      <c r="D31" s="843"/>
      <c r="E31" s="843"/>
      <c r="F31" s="843"/>
      <c r="G31" s="843"/>
      <c r="H31" s="497" t="s">
        <v>828</v>
      </c>
      <c r="I31" s="497" t="s">
        <v>827</v>
      </c>
    </row>
    <row r="32" spans="1:9" x14ac:dyDescent="0.45">
      <c r="B32" s="714"/>
      <c r="C32" s="489">
        <v>2012</v>
      </c>
      <c r="D32" s="489">
        <v>2013</v>
      </c>
      <c r="E32" s="489">
        <v>2014</v>
      </c>
      <c r="F32" s="489">
        <v>2015</v>
      </c>
      <c r="G32" s="489">
        <v>2016</v>
      </c>
      <c r="H32" s="714" t="s">
        <v>576</v>
      </c>
      <c r="I32" s="715" t="s">
        <v>577</v>
      </c>
    </row>
    <row r="33" spans="1:9" x14ac:dyDescent="0.45">
      <c r="B33" s="714" t="s">
        <v>578</v>
      </c>
      <c r="C33" s="711">
        <v>42</v>
      </c>
      <c r="D33" s="711">
        <v>8</v>
      </c>
      <c r="E33" s="711">
        <v>0</v>
      </c>
      <c r="F33" s="711">
        <v>3</v>
      </c>
      <c r="G33" s="711">
        <v>5</v>
      </c>
      <c r="H33" s="498">
        <f t="shared" ref="H33:H39" si="0">SUM(C33:G33)</f>
        <v>58</v>
      </c>
      <c r="I33" s="716" t="str">
        <f>IF(H33&gt;100,"ja","nee")</f>
        <v>nee</v>
      </c>
    </row>
    <row r="34" spans="1:9" x14ac:dyDescent="0.45">
      <c r="B34" s="714" t="s">
        <v>579</v>
      </c>
      <c r="C34" s="491">
        <v>25</v>
      </c>
      <c r="D34" s="491">
        <v>21</v>
      </c>
      <c r="E34" s="491">
        <v>4</v>
      </c>
      <c r="F34" s="491">
        <v>14</v>
      </c>
      <c r="G34" s="491">
        <v>14</v>
      </c>
      <c r="H34" s="498">
        <f t="shared" si="0"/>
        <v>78</v>
      </c>
      <c r="I34" s="716" t="str">
        <f t="shared" ref="I34:I39" si="1">IF(H34&gt;100,"ja","nee")</f>
        <v>nee</v>
      </c>
    </row>
    <row r="35" spans="1:9" x14ac:dyDescent="0.45">
      <c r="B35" s="714" t="s">
        <v>580</v>
      </c>
      <c r="C35" s="491">
        <v>25</v>
      </c>
      <c r="D35" s="491">
        <v>30</v>
      </c>
      <c r="E35" s="491">
        <v>25</v>
      </c>
      <c r="F35" s="491">
        <v>28</v>
      </c>
      <c r="G35" s="491">
        <v>28</v>
      </c>
      <c r="H35" s="498">
        <f t="shared" si="0"/>
        <v>136</v>
      </c>
      <c r="I35" s="716" t="str">
        <f t="shared" si="1"/>
        <v>ja</v>
      </c>
    </row>
    <row r="36" spans="1:9" x14ac:dyDescent="0.45">
      <c r="B36" s="714" t="s">
        <v>581</v>
      </c>
      <c r="C36" s="491">
        <v>14</v>
      </c>
      <c r="D36" s="491">
        <v>14</v>
      </c>
      <c r="E36" s="491">
        <v>14</v>
      </c>
      <c r="F36" s="491">
        <v>21</v>
      </c>
      <c r="G36" s="491">
        <v>23</v>
      </c>
      <c r="H36" s="498">
        <f t="shared" si="0"/>
        <v>86</v>
      </c>
      <c r="I36" s="716" t="str">
        <f t="shared" si="1"/>
        <v>nee</v>
      </c>
    </row>
    <row r="37" spans="1:9" x14ac:dyDescent="0.45">
      <c r="B37" s="714" t="s">
        <v>582</v>
      </c>
      <c r="C37" s="491">
        <v>25</v>
      </c>
      <c r="D37" s="491">
        <v>19</v>
      </c>
      <c r="E37" s="491">
        <v>23</v>
      </c>
      <c r="F37" s="491">
        <v>14</v>
      </c>
      <c r="G37" s="491">
        <v>21</v>
      </c>
      <c r="H37" s="498">
        <f t="shared" si="0"/>
        <v>102</v>
      </c>
      <c r="I37" s="716" t="str">
        <f t="shared" si="1"/>
        <v>ja</v>
      </c>
    </row>
    <row r="38" spans="1:9" x14ac:dyDescent="0.45">
      <c r="B38" s="714" t="s">
        <v>583</v>
      </c>
      <c r="C38" s="491">
        <v>8</v>
      </c>
      <c r="D38" s="491">
        <v>14</v>
      </c>
      <c r="E38" s="491">
        <v>29</v>
      </c>
      <c r="F38" s="491">
        <v>3</v>
      </c>
      <c r="G38" s="491">
        <v>14</v>
      </c>
      <c r="H38" s="498">
        <f t="shared" si="0"/>
        <v>68</v>
      </c>
      <c r="I38" s="716" t="str">
        <f t="shared" si="1"/>
        <v>nee</v>
      </c>
    </row>
    <row r="39" spans="1:9" x14ac:dyDescent="0.45">
      <c r="B39" s="714" t="s">
        <v>584</v>
      </c>
      <c r="C39" s="494">
        <v>16</v>
      </c>
      <c r="D39" s="494">
        <v>16</v>
      </c>
      <c r="E39" s="494">
        <v>30</v>
      </c>
      <c r="F39" s="494">
        <v>5</v>
      </c>
      <c r="G39" s="494">
        <v>12</v>
      </c>
      <c r="H39" s="498">
        <f t="shared" si="0"/>
        <v>79</v>
      </c>
      <c r="I39" s="716" t="str">
        <f t="shared" si="1"/>
        <v>nee</v>
      </c>
    </row>
    <row r="40" spans="1:9" x14ac:dyDescent="0.45">
      <c r="B40" s="314"/>
      <c r="C40" s="314"/>
      <c r="D40" s="314"/>
      <c r="E40" s="314"/>
      <c r="F40" s="314"/>
      <c r="G40" s="314"/>
      <c r="H40" s="314"/>
      <c r="I40" s="499"/>
    </row>
    <row r="41" spans="1:9" ht="18" x14ac:dyDescent="0.55000000000000004">
      <c r="A41" s="95"/>
      <c r="B41" s="95" t="s">
        <v>585</v>
      </c>
      <c r="C41" s="95"/>
      <c r="D41" s="95"/>
      <c r="E41" s="95"/>
      <c r="F41" s="95"/>
      <c r="G41" s="95"/>
      <c r="H41" s="95"/>
      <c r="I41" s="95"/>
    </row>
    <row r="42" spans="1:9" x14ac:dyDescent="0.45">
      <c r="B42" s="11" t="s">
        <v>586</v>
      </c>
    </row>
    <row r="43" spans="1:9" x14ac:dyDescent="0.45">
      <c r="B43" s="11" t="s">
        <v>587</v>
      </c>
    </row>
    <row r="44" spans="1:9" x14ac:dyDescent="0.45">
      <c r="B44" s="12" t="s">
        <v>588</v>
      </c>
    </row>
  </sheetData>
  <mergeCells count="2">
    <mergeCell ref="A1:I1"/>
    <mergeCell ref="B21:I21"/>
  </mergeCells>
  <conditionalFormatting sqref="I33:I40">
    <cfRule type="cellIs" dxfId="1" priority="1" stopIfTrue="1" operator="equal">
      <formula>"nee"</formula>
    </cfRule>
    <cfRule type="cellIs" dxfId="0" priority="2" stopIfTrue="1" operator="equal">
      <formula>"ja"</formula>
    </cfRule>
  </conditionalFormatting>
  <printOptions horizontalCentered="1"/>
  <pageMargins left="0.19685039370078741" right="0.19685039370078741" top="0.98425196850393704" bottom="0.78740157480314965" header="0.51181102362204722" footer="0.51181102362204722"/>
  <pageSetup paperSize="9" scale="95"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59393" r:id="rId5">
          <objectPr defaultSize="0" autoPict="0" r:id="rId6">
            <anchor moveWithCells="1" sizeWithCells="1">
              <from>
                <xdr:col>4</xdr:col>
                <xdr:colOff>152400</xdr:colOff>
                <xdr:row>21</xdr:row>
                <xdr:rowOff>128588</xdr:rowOff>
              </from>
              <to>
                <xdr:col>4</xdr:col>
                <xdr:colOff>152400</xdr:colOff>
                <xdr:row>21</xdr:row>
                <xdr:rowOff>128588</xdr:rowOff>
              </to>
            </anchor>
          </objectPr>
        </oleObject>
      </mc:Choice>
      <mc:Fallback>
        <oleObject progId="PBrush" shapeId="59393" r:id="rId5"/>
      </mc:Fallback>
    </mc:AlternateContent>
    <mc:AlternateContent xmlns:mc="http://schemas.openxmlformats.org/markup-compatibility/2006">
      <mc:Choice Requires="x14">
        <oleObject progId="PBrush" shapeId="59394" r:id="rId7">
          <objectPr defaultSize="0" autoPict="0" r:id="rId6">
            <anchor moveWithCells="1" sizeWithCells="1">
              <from>
                <xdr:col>4</xdr:col>
                <xdr:colOff>152400</xdr:colOff>
                <xdr:row>21</xdr:row>
                <xdr:rowOff>128588</xdr:rowOff>
              </from>
              <to>
                <xdr:col>4</xdr:col>
                <xdr:colOff>152400</xdr:colOff>
                <xdr:row>21</xdr:row>
                <xdr:rowOff>128588</xdr:rowOff>
              </to>
            </anchor>
          </objectPr>
        </oleObject>
      </mc:Choice>
      <mc:Fallback>
        <oleObject progId="PBrush" shapeId="59394" r:id="rId7"/>
      </mc:Fallback>
    </mc:AlternateContent>
    <mc:AlternateContent xmlns:mc="http://schemas.openxmlformats.org/markup-compatibility/2006">
      <mc:Choice Requires="x14">
        <oleObject progId="PBrush" shapeId="59395" r:id="rId8">
          <objectPr defaultSize="0" autoPict="0" r:id="rId6">
            <anchor moveWithCells="1" sizeWithCells="1">
              <from>
                <xdr:col>4</xdr:col>
                <xdr:colOff>152400</xdr:colOff>
                <xdr:row>31</xdr:row>
                <xdr:rowOff>128588</xdr:rowOff>
              </from>
              <to>
                <xdr:col>4</xdr:col>
                <xdr:colOff>152400</xdr:colOff>
                <xdr:row>31</xdr:row>
                <xdr:rowOff>128588</xdr:rowOff>
              </to>
            </anchor>
          </objectPr>
        </oleObject>
      </mc:Choice>
      <mc:Fallback>
        <oleObject progId="PBrush" shapeId="59395" r:id="rId8"/>
      </mc:Fallback>
    </mc:AlternateContent>
    <mc:AlternateContent xmlns:mc="http://schemas.openxmlformats.org/markup-compatibility/2006">
      <mc:Choice Requires="x14">
        <oleObject progId="PBrush" shapeId="59396" r:id="rId9">
          <objectPr defaultSize="0" autoPict="0" r:id="rId6">
            <anchor moveWithCells="1" sizeWithCells="1">
              <from>
                <xdr:col>4</xdr:col>
                <xdr:colOff>152400</xdr:colOff>
                <xdr:row>31</xdr:row>
                <xdr:rowOff>128588</xdr:rowOff>
              </from>
              <to>
                <xdr:col>4</xdr:col>
                <xdr:colOff>152400</xdr:colOff>
                <xdr:row>31</xdr:row>
                <xdr:rowOff>128588</xdr:rowOff>
              </to>
            </anchor>
          </objectPr>
        </oleObject>
      </mc:Choice>
      <mc:Fallback>
        <oleObject progId="PBrush" shapeId="59396" r:id="rId9"/>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CC0D5-6DC6-449F-9FE8-77DE8194A754}">
  <dimension ref="A1:J36"/>
  <sheetViews>
    <sheetView showGridLines="0" topLeftCell="A13" zoomScaleNormal="100" zoomScaleSheetLayoutView="100" workbookViewId="0">
      <selection activeCell="L27" sqref="L27"/>
    </sheetView>
  </sheetViews>
  <sheetFormatPr defaultColWidth="9.1328125" defaultRowHeight="14.25" x14ac:dyDescent="0.45"/>
  <cols>
    <col min="1" max="1" width="3.265625" style="468" customWidth="1"/>
    <col min="2" max="2" width="21" style="11" customWidth="1"/>
    <col min="3" max="3" width="4.265625" style="11" customWidth="1"/>
    <col min="4" max="4" width="10.265625" style="11" customWidth="1"/>
    <col min="5" max="5" width="4.265625" style="11" customWidth="1"/>
    <col min="6" max="6" width="9.73046875" style="11" customWidth="1"/>
    <col min="7" max="7" width="17.73046875" style="11" customWidth="1"/>
    <col min="8" max="8" width="12.73046875" style="11" customWidth="1"/>
    <col min="9" max="16384" width="9.1328125" style="11"/>
  </cols>
  <sheetData>
    <row r="1" spans="1:10" s="17" customFormat="1" ht="30.75" customHeight="1" thickBot="1" x14ac:dyDescent="0.5">
      <c r="A1" s="777" t="s">
        <v>589</v>
      </c>
      <c r="B1" s="777"/>
      <c r="C1" s="777"/>
      <c r="D1" s="777"/>
      <c r="E1" s="777"/>
      <c r="F1" s="777"/>
      <c r="G1" s="777"/>
      <c r="H1" s="777"/>
      <c r="I1" s="777"/>
      <c r="J1" s="777"/>
    </row>
    <row r="2" spans="1:10" s="310" customFormat="1" ht="18.399999999999999" thickTop="1" x14ac:dyDescent="0.55000000000000004">
      <c r="A2" s="95"/>
      <c r="B2" s="9" t="s">
        <v>590</v>
      </c>
      <c r="C2" s="95"/>
      <c r="D2" s="95"/>
      <c r="E2" s="95"/>
      <c r="F2" s="95"/>
      <c r="G2" s="77"/>
      <c r="H2" s="77"/>
      <c r="I2" s="77"/>
      <c r="J2" s="77"/>
    </row>
    <row r="3" spans="1:10" s="23" customFormat="1" ht="15.75" x14ac:dyDescent="0.5">
      <c r="A3" s="22">
        <v>1</v>
      </c>
      <c r="B3" s="23" t="s">
        <v>591</v>
      </c>
    </row>
    <row r="4" spans="1:10" s="23" customFormat="1" ht="15.75" x14ac:dyDescent="0.5">
      <c r="A4" s="22">
        <v>2</v>
      </c>
      <c r="B4" s="26" t="s">
        <v>592</v>
      </c>
    </row>
    <row r="5" spans="1:10" s="23" customFormat="1" ht="15.75" x14ac:dyDescent="0.5">
      <c r="A5" s="22">
        <v>3</v>
      </c>
      <c r="B5" s="23" t="s">
        <v>593</v>
      </c>
    </row>
    <row r="6" spans="1:10" s="23" customFormat="1" ht="15.75" x14ac:dyDescent="0.5">
      <c r="A6" s="22">
        <v>4</v>
      </c>
      <c r="B6" s="23" t="s">
        <v>594</v>
      </c>
    </row>
    <row r="7" spans="1:10" s="23" customFormat="1" ht="15.75" x14ac:dyDescent="0.5">
      <c r="A7" s="22">
        <v>5</v>
      </c>
      <c r="B7" s="23" t="s">
        <v>595</v>
      </c>
    </row>
    <row r="8" spans="1:10" s="23" customFormat="1" ht="6.75" customHeight="1" x14ac:dyDescent="0.5">
      <c r="A8" s="22"/>
    </row>
    <row r="9" spans="1:10" ht="15.75" x14ac:dyDescent="0.5">
      <c r="A9" s="22"/>
    </row>
    <row r="15" spans="1:10" ht="14.65" thickBot="1" x14ac:dyDescent="0.5">
      <c r="A15" s="165"/>
    </row>
    <row r="16" spans="1:10" ht="17.25" x14ac:dyDescent="0.45">
      <c r="A16" s="462"/>
      <c r="B16" s="463" t="s">
        <v>596</v>
      </c>
      <c r="C16" s="464"/>
      <c r="D16" s="179"/>
      <c r="E16" s="464"/>
      <c r="F16" s="465"/>
      <c r="G16" s="466"/>
      <c r="H16" s="467" t="s">
        <v>597</v>
      </c>
    </row>
    <row r="17" spans="1:8" ht="6" customHeight="1" x14ac:dyDescent="0.45">
      <c r="A17" s="462"/>
      <c r="B17" s="659"/>
      <c r="C17" s="660"/>
      <c r="D17" s="660"/>
      <c r="E17" s="660"/>
      <c r="F17" s="660"/>
      <c r="G17" s="660"/>
      <c r="H17" s="661"/>
    </row>
    <row r="18" spans="1:8" x14ac:dyDescent="0.45">
      <c r="B18" s="659" t="s">
        <v>598</v>
      </c>
      <c r="C18" s="660"/>
      <c r="D18" s="662">
        <v>14500</v>
      </c>
      <c r="E18" s="660"/>
      <c r="F18" s="663" t="s">
        <v>598</v>
      </c>
      <c r="G18" s="660"/>
      <c r="H18" s="664">
        <v>2850</v>
      </c>
    </row>
    <row r="19" spans="1:8" x14ac:dyDescent="0.45">
      <c r="B19" s="659" t="s">
        <v>599</v>
      </c>
      <c r="C19" s="660"/>
      <c r="D19" s="665">
        <v>0.05</v>
      </c>
      <c r="E19" s="660"/>
      <c r="F19" s="663" t="s">
        <v>599</v>
      </c>
      <c r="G19" s="660"/>
      <c r="H19" s="666">
        <v>0.105</v>
      </c>
    </row>
    <row r="20" spans="1:8" x14ac:dyDescent="0.45">
      <c r="B20" s="659"/>
      <c r="C20" s="660"/>
      <c r="D20" s="660"/>
      <c r="E20" s="660"/>
      <c r="F20" s="663"/>
      <c r="G20" s="660"/>
      <c r="H20" s="664"/>
    </row>
    <row r="21" spans="1:8" x14ac:dyDescent="0.45">
      <c r="B21" s="659"/>
      <c r="C21" s="660"/>
      <c r="D21" s="660"/>
      <c r="E21" s="660"/>
      <c r="F21" s="663"/>
      <c r="G21" s="660"/>
      <c r="H21" s="664"/>
    </row>
    <row r="22" spans="1:8" x14ac:dyDescent="0.45">
      <c r="B22" s="659" t="s">
        <v>600</v>
      </c>
      <c r="C22" s="660"/>
      <c r="D22" s="667">
        <v>36</v>
      </c>
      <c r="E22" s="668"/>
      <c r="F22" s="663" t="s">
        <v>600</v>
      </c>
      <c r="G22" s="668"/>
      <c r="H22" s="669">
        <v>18</v>
      </c>
    </row>
    <row r="23" spans="1:8" x14ac:dyDescent="0.45">
      <c r="B23" s="659" t="s">
        <v>601</v>
      </c>
      <c r="C23" s="660"/>
      <c r="D23"/>
      <c r="E23" s="668"/>
      <c r="F23" s="663" t="s">
        <v>601</v>
      </c>
      <c r="G23" s="668"/>
      <c r="H23" s="670"/>
    </row>
    <row r="24" spans="1:8" ht="14.65" thickBot="1" x14ac:dyDescent="0.5">
      <c r="B24" s="671" t="s">
        <v>602</v>
      </c>
      <c r="C24" s="672"/>
      <c r="D24" s="673"/>
      <c r="E24" s="674"/>
      <c r="F24" s="675" t="s">
        <v>602</v>
      </c>
      <c r="G24" s="674"/>
      <c r="H24" s="676"/>
    </row>
    <row r="25" spans="1:8" x14ac:dyDescent="0.45">
      <c r="B25" s="828" t="s">
        <v>603</v>
      </c>
      <c r="C25" s="828"/>
      <c r="D25" s="828"/>
      <c r="E25" s="828"/>
      <c r="F25" s="828"/>
      <c r="G25" s="828"/>
      <c r="H25" s="828"/>
    </row>
    <row r="26" spans="1:8" ht="14.65" thickBot="1" x14ac:dyDescent="0.5">
      <c r="B26" s="469"/>
      <c r="C26" s="469"/>
      <c r="D26" s="469"/>
      <c r="E26" s="469"/>
      <c r="F26" s="469"/>
      <c r="G26" s="469"/>
      <c r="H26" s="469"/>
    </row>
    <row r="27" spans="1:8" ht="17.25" x14ac:dyDescent="0.45">
      <c r="B27" s="463" t="s">
        <v>596</v>
      </c>
      <c r="C27" s="464"/>
      <c r="D27" s="179"/>
      <c r="E27" s="464"/>
      <c r="F27" s="465"/>
      <c r="G27" s="466"/>
      <c r="H27" s="467" t="s">
        <v>597</v>
      </c>
    </row>
    <row r="28" spans="1:8" ht="6.75" customHeight="1" x14ac:dyDescent="0.45">
      <c r="B28" s="470"/>
      <c r="C28" s="471"/>
      <c r="D28" s="471"/>
      <c r="E28" s="472"/>
      <c r="F28" s="472"/>
      <c r="G28" s="472"/>
      <c r="H28" s="473"/>
    </row>
    <row r="29" spans="1:8" x14ac:dyDescent="0.45">
      <c r="B29" s="470" t="s">
        <v>598</v>
      </c>
      <c r="C29" s="472"/>
      <c r="D29" s="474">
        <v>14500</v>
      </c>
      <c r="E29" s="472"/>
      <c r="F29" s="472" t="s">
        <v>598</v>
      </c>
      <c r="G29" s="472"/>
      <c r="H29" s="475">
        <v>2850</v>
      </c>
    </row>
    <row r="30" spans="1:8" x14ac:dyDescent="0.45">
      <c r="B30" s="470" t="s">
        <v>599</v>
      </c>
      <c r="C30" s="472"/>
      <c r="D30" s="476">
        <v>0.05</v>
      </c>
      <c r="E30" s="472"/>
      <c r="F30" s="472" t="s">
        <v>599</v>
      </c>
      <c r="G30" s="472"/>
      <c r="H30" s="477">
        <v>0.105</v>
      </c>
    </row>
    <row r="31" spans="1:8" x14ac:dyDescent="0.45">
      <c r="B31" s="470"/>
      <c r="C31" s="472"/>
      <c r="D31" s="263"/>
      <c r="E31" s="472"/>
      <c r="F31" s="472"/>
      <c r="G31" s="472"/>
      <c r="H31" s="475"/>
    </row>
    <row r="32" spans="1:8" x14ac:dyDescent="0.45">
      <c r="B32" s="470"/>
      <c r="C32" s="472"/>
      <c r="D32" s="263"/>
      <c r="E32" s="472"/>
      <c r="F32" s="472"/>
      <c r="G32" s="472"/>
      <c r="H32" s="475"/>
    </row>
    <row r="33" spans="2:8" x14ac:dyDescent="0.45">
      <c r="B33" s="470" t="s">
        <v>600</v>
      </c>
      <c r="C33" s="472"/>
      <c r="D33" s="478">
        <v>36</v>
      </c>
      <c r="E33" s="479"/>
      <c r="F33" s="472" t="s">
        <v>600</v>
      </c>
      <c r="G33" s="479"/>
      <c r="H33" s="480">
        <v>18</v>
      </c>
    </row>
    <row r="34" spans="2:8" x14ac:dyDescent="0.45">
      <c r="B34" s="470" t="s">
        <v>601</v>
      </c>
      <c r="C34" s="472"/>
      <c r="D34" s="481"/>
      <c r="E34" s="479"/>
      <c r="F34" s="472" t="s">
        <v>601</v>
      </c>
      <c r="G34" s="479"/>
      <c r="H34" s="482"/>
    </row>
    <row r="35" spans="2:8" ht="14.65" thickBot="1" x14ac:dyDescent="0.5">
      <c r="B35" s="483" t="s">
        <v>602</v>
      </c>
      <c r="C35" s="484"/>
      <c r="D35" s="485">
        <f>PMT(D30/12,D33,D29,0)</f>
        <v>-434.57800801764944</v>
      </c>
      <c r="E35" s="486"/>
      <c r="F35" s="484" t="s">
        <v>602</v>
      </c>
      <c r="G35" s="486"/>
      <c r="H35" s="487">
        <f>PMT(H30/12,H33,H29,0)</f>
        <v>-171.81953340667448</v>
      </c>
    </row>
    <row r="36" spans="2:8" x14ac:dyDescent="0.45">
      <c r="B36" s="829" t="s">
        <v>604</v>
      </c>
      <c r="C36" s="829"/>
      <c r="D36" s="829"/>
      <c r="E36" s="829"/>
      <c r="F36" s="829"/>
      <c r="G36" s="829"/>
      <c r="H36" s="829"/>
    </row>
  </sheetData>
  <mergeCells count="3">
    <mergeCell ref="A1:J1"/>
    <mergeCell ref="B25:H25"/>
    <mergeCell ref="B36:H36"/>
  </mergeCells>
  <printOptions horizontalCentered="1"/>
  <pageMargins left="0.19685039370078741" right="0.19685039370078741" top="0.98425196850393704" bottom="0.78740157480314965" header="0.51181102362204722" footer="0.51181102362204722"/>
  <pageSetup paperSize="9" scale="92" orientation="portrait" blackAndWhite="1" horizontalDpi="4294967293" verticalDpi="4294967293" r:id="rId1"/>
  <headerFooter scaleWithDoc="0">
    <oddHeader>&amp;C&amp;20Basiscursus Excel&amp;R&amp;G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77825" r:id="rId5">
          <objectPr defaultSize="0" autoPict="0" r:id="rId6">
            <anchor moveWithCells="1" sizeWithCells="1">
              <from>
                <xdr:col>5</xdr:col>
                <xdr:colOff>166688</xdr:colOff>
                <xdr:row>20</xdr:row>
                <xdr:rowOff>90488</xdr:rowOff>
              </from>
              <to>
                <xdr:col>5</xdr:col>
                <xdr:colOff>166688</xdr:colOff>
                <xdr:row>20</xdr:row>
                <xdr:rowOff>90488</xdr:rowOff>
              </to>
            </anchor>
          </objectPr>
        </oleObject>
      </mc:Choice>
      <mc:Fallback>
        <oleObject progId="PBrush" shapeId="77825" r:id="rId5"/>
      </mc:Fallback>
    </mc:AlternateContent>
    <mc:AlternateContent xmlns:mc="http://schemas.openxmlformats.org/markup-compatibility/2006">
      <mc:Choice Requires="x14">
        <oleObject progId="PBrush" shapeId="77826" r:id="rId7">
          <objectPr defaultSize="0" autoPict="0" r:id="rId6">
            <anchor moveWithCells="1" sizeWithCells="1">
              <from>
                <xdr:col>5</xdr:col>
                <xdr:colOff>166688</xdr:colOff>
                <xdr:row>20</xdr:row>
                <xdr:rowOff>90488</xdr:rowOff>
              </from>
              <to>
                <xdr:col>5</xdr:col>
                <xdr:colOff>166688</xdr:colOff>
                <xdr:row>20</xdr:row>
                <xdr:rowOff>90488</xdr:rowOff>
              </to>
            </anchor>
          </objectPr>
        </oleObject>
      </mc:Choice>
      <mc:Fallback>
        <oleObject progId="PBrush" shapeId="77826" r:id="rId7"/>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9"/>
  <sheetViews>
    <sheetView showGridLines="0" zoomScaleNormal="100" zoomScaleSheetLayoutView="100" workbookViewId="0">
      <selection activeCell="H15" sqref="H15"/>
    </sheetView>
  </sheetViews>
  <sheetFormatPr defaultColWidth="9.1328125" defaultRowHeight="14.25" x14ac:dyDescent="0.45"/>
  <cols>
    <col min="1" max="1" width="3" style="312" customWidth="1"/>
    <col min="2" max="8" width="13.73046875" customWidth="1"/>
    <col min="9" max="9" width="4.1328125" customWidth="1"/>
  </cols>
  <sheetData>
    <row r="1" spans="1:8" s="17" customFormat="1" ht="30" customHeight="1" thickBot="1" x14ac:dyDescent="0.5">
      <c r="A1" s="777" t="s">
        <v>605</v>
      </c>
      <c r="B1" s="777"/>
      <c r="C1" s="777"/>
      <c r="D1" s="777"/>
      <c r="E1" s="777"/>
      <c r="F1" s="777"/>
      <c r="G1" s="777"/>
      <c r="H1" s="777"/>
    </row>
    <row r="2" spans="1:8" s="20" customFormat="1" ht="18.399999999999999" thickTop="1" x14ac:dyDescent="0.55000000000000004">
      <c r="A2" s="95"/>
      <c r="B2" s="9" t="s">
        <v>606</v>
      </c>
      <c r="C2" s="95"/>
      <c r="D2" s="95"/>
      <c r="E2" s="95"/>
      <c r="F2" s="95"/>
      <c r="G2" s="77"/>
      <c r="H2" s="77"/>
    </row>
    <row r="3" spans="1:8" s="23" customFormat="1" ht="15.75" x14ac:dyDescent="0.5">
      <c r="A3" s="22"/>
      <c r="B3" s="311" t="s">
        <v>607</v>
      </c>
    </row>
    <row r="4" spans="1:8" s="23" customFormat="1" ht="15.75" x14ac:dyDescent="0.5">
      <c r="A4" s="22">
        <v>1</v>
      </c>
      <c r="B4" s="23" t="s">
        <v>608</v>
      </c>
    </row>
    <row r="5" spans="1:8" s="23" customFormat="1" ht="15.75" x14ac:dyDescent="0.5">
      <c r="A5" s="22">
        <v>2</v>
      </c>
      <c r="B5" s="23" t="s">
        <v>609</v>
      </c>
    </row>
    <row r="6" spans="1:8" s="23" customFormat="1" ht="15.75" x14ac:dyDescent="0.5">
      <c r="A6" s="22">
        <v>3</v>
      </c>
      <c r="B6" s="23" t="s">
        <v>610</v>
      </c>
    </row>
    <row r="7" spans="1:8" s="23" customFormat="1" ht="15.75" x14ac:dyDescent="0.5">
      <c r="A7" s="22">
        <v>4</v>
      </c>
      <c r="B7" s="23" t="s">
        <v>611</v>
      </c>
    </row>
    <row r="8" spans="1:8" s="23" customFormat="1" ht="15.75" x14ac:dyDescent="0.5">
      <c r="A8" s="22">
        <v>5</v>
      </c>
      <c r="B8" s="23" t="s">
        <v>805</v>
      </c>
    </row>
    <row r="9" spans="1:8" s="23" customFormat="1" ht="15.75" x14ac:dyDescent="0.5">
      <c r="A9" s="22">
        <v>6</v>
      </c>
      <c r="B9" s="23" t="s">
        <v>806</v>
      </c>
    </row>
    <row r="10" spans="1:8" s="23" customFormat="1" ht="15.75" x14ac:dyDescent="0.5">
      <c r="A10" s="22">
        <v>7</v>
      </c>
      <c r="B10" s="23" t="s">
        <v>807</v>
      </c>
    </row>
    <row r="11" spans="1:8" ht="21" x14ac:dyDescent="0.65">
      <c r="B11" s="831" t="s">
        <v>612</v>
      </c>
      <c r="C11" s="831"/>
      <c r="D11" s="831"/>
      <c r="E11" s="831"/>
      <c r="F11" s="500"/>
    </row>
    <row r="12" spans="1:8" ht="15.75" x14ac:dyDescent="0.5">
      <c r="B12" s="717" t="s">
        <v>613</v>
      </c>
      <c r="C12" s="718" t="s">
        <v>614</v>
      </c>
      <c r="D12" s="719" t="s">
        <v>104</v>
      </c>
      <c r="E12" s="720" t="s">
        <v>416</v>
      </c>
      <c r="F12" t="s">
        <v>615</v>
      </c>
    </row>
    <row r="13" spans="1:8" x14ac:dyDescent="0.45">
      <c r="B13" s="501" t="s">
        <v>616</v>
      </c>
      <c r="C13" s="590">
        <v>4300</v>
      </c>
      <c r="D13" s="590">
        <v>1550</v>
      </c>
      <c r="E13" s="756">
        <v>2750</v>
      </c>
    </row>
    <row r="14" spans="1:8" ht="21" x14ac:dyDescent="0.65">
      <c r="B14" s="831" t="s">
        <v>617</v>
      </c>
      <c r="C14" s="831"/>
      <c r="D14" s="831"/>
      <c r="E14" s="831"/>
      <c r="F14" s="500"/>
    </row>
    <row r="15" spans="1:8" ht="15.75" x14ac:dyDescent="0.5">
      <c r="B15" s="717" t="s">
        <v>618</v>
      </c>
      <c r="C15" s="718" t="s">
        <v>614</v>
      </c>
      <c r="D15" s="719" t="s">
        <v>104</v>
      </c>
      <c r="E15" s="720" t="s">
        <v>416</v>
      </c>
      <c r="F15" s="502" t="s">
        <v>619</v>
      </c>
    </row>
    <row r="16" spans="1:8" x14ac:dyDescent="0.45">
      <c r="B16" s="503" t="s">
        <v>177</v>
      </c>
      <c r="C16" s="592">
        <v>900</v>
      </c>
      <c r="D16" s="592">
        <v>800</v>
      </c>
      <c r="E16" s="591">
        <f>C16-D16</f>
        <v>100</v>
      </c>
    </row>
    <row r="17" spans="1:8" x14ac:dyDescent="0.45">
      <c r="B17" s="504" t="s">
        <v>178</v>
      </c>
      <c r="C17" s="593">
        <v>1300</v>
      </c>
      <c r="D17" s="593">
        <v>500</v>
      </c>
      <c r="E17" s="591">
        <f>C17-D17</f>
        <v>800</v>
      </c>
    </row>
    <row r="18" spans="1:8" x14ac:dyDescent="0.45">
      <c r="B18" s="505" t="s">
        <v>620</v>
      </c>
      <c r="C18" s="594">
        <v>1100</v>
      </c>
      <c r="D18" s="594">
        <v>250</v>
      </c>
      <c r="E18" s="591">
        <f>C18-D18</f>
        <v>850</v>
      </c>
    </row>
    <row r="19" spans="1:8" ht="15.75" x14ac:dyDescent="0.5">
      <c r="B19" s="506" t="s">
        <v>416</v>
      </c>
      <c r="C19" s="507">
        <f>SUM(C16:C18)</f>
        <v>3300</v>
      </c>
      <c r="D19" s="507">
        <f>SUM(D16:D18)</f>
        <v>1550</v>
      </c>
      <c r="E19" s="507">
        <f>SUM(E16:E18)</f>
        <v>1750</v>
      </c>
    </row>
    <row r="20" spans="1:8" ht="9" customHeight="1" x14ac:dyDescent="0.45"/>
    <row r="21" spans="1:8" ht="16.899999999999999" customHeight="1" x14ac:dyDescent="0.55000000000000004">
      <c r="A21" s="832" t="s">
        <v>621</v>
      </c>
      <c r="B21" s="832"/>
      <c r="C21" s="832"/>
      <c r="D21" s="832"/>
      <c r="E21" s="832"/>
      <c r="F21" s="832"/>
      <c r="G21" s="832"/>
      <c r="H21" s="832"/>
    </row>
    <row r="22" spans="1:8" x14ac:dyDescent="0.45">
      <c r="A22" s="721"/>
      <c r="B22" s="722"/>
      <c r="C22" s="722"/>
      <c r="D22" s="722"/>
      <c r="E22" s="722"/>
      <c r="F22" s="722"/>
      <c r="G22" s="722"/>
      <c r="H22" s="723"/>
    </row>
    <row r="23" spans="1:8" x14ac:dyDescent="0.45">
      <c r="A23" s="508"/>
      <c r="H23" s="509"/>
    </row>
    <row r="24" spans="1:8" x14ac:dyDescent="0.45">
      <c r="A24" s="508"/>
      <c r="H24" s="509"/>
    </row>
    <row r="25" spans="1:8" x14ac:dyDescent="0.45">
      <c r="A25" s="508"/>
      <c r="H25" s="509"/>
    </row>
    <row r="26" spans="1:8" x14ac:dyDescent="0.45">
      <c r="A26" s="508"/>
      <c r="H26" s="509"/>
    </row>
    <row r="27" spans="1:8" x14ac:dyDescent="0.45">
      <c r="A27" s="508"/>
      <c r="H27" s="509"/>
    </row>
    <row r="28" spans="1:8" x14ac:dyDescent="0.45">
      <c r="A28" s="508"/>
      <c r="H28" s="509"/>
    </row>
    <row r="29" spans="1:8" x14ac:dyDescent="0.45">
      <c r="A29" s="508"/>
      <c r="H29" s="509"/>
    </row>
    <row r="30" spans="1:8" x14ac:dyDescent="0.45">
      <c r="A30" s="508"/>
      <c r="H30" s="509"/>
    </row>
    <row r="31" spans="1:8" x14ac:dyDescent="0.45">
      <c r="A31" s="508"/>
      <c r="H31" s="509"/>
    </row>
    <row r="32" spans="1:8" x14ac:dyDescent="0.45">
      <c r="A32" s="508"/>
      <c r="H32" s="509"/>
    </row>
    <row r="33" spans="1:8" x14ac:dyDescent="0.45">
      <c r="A33" s="508"/>
      <c r="H33" s="509"/>
    </row>
    <row r="34" spans="1:8" ht="18" x14ac:dyDescent="0.55000000000000004">
      <c r="A34" s="510"/>
      <c r="B34" s="511"/>
      <c r="C34" s="511"/>
      <c r="D34" s="833" t="s">
        <v>622</v>
      </c>
      <c r="E34" s="833"/>
      <c r="F34" s="833"/>
      <c r="G34" s="511"/>
      <c r="H34" s="512"/>
    </row>
    <row r="35" spans="1:8" x14ac:dyDescent="0.45">
      <c r="B35" s="830" t="s">
        <v>623</v>
      </c>
      <c r="C35" s="830"/>
      <c r="D35" s="830"/>
      <c r="F35" s="834" t="s">
        <v>624</v>
      </c>
      <c r="G35" s="834"/>
    </row>
    <row r="36" spans="1:8" x14ac:dyDescent="0.45">
      <c r="F36" s="11"/>
      <c r="G36" s="11"/>
    </row>
    <row r="49" spans="3:7" x14ac:dyDescent="0.45">
      <c r="C49" s="830" t="s">
        <v>625</v>
      </c>
      <c r="D49" s="830"/>
      <c r="E49" s="830"/>
      <c r="F49" s="830"/>
      <c r="G49" s="830"/>
    </row>
  </sheetData>
  <mergeCells count="8">
    <mergeCell ref="C49:G49"/>
    <mergeCell ref="A1:H1"/>
    <mergeCell ref="B11:E11"/>
    <mergeCell ref="B14:E14"/>
    <mergeCell ref="A21:H21"/>
    <mergeCell ref="D34:F34"/>
    <mergeCell ref="B35:D35"/>
    <mergeCell ref="F35:G35"/>
  </mergeCells>
  <printOptions horizontalCentered="1"/>
  <pageMargins left="0.19685039370078741" right="0.19685039370078741" top="0.98425196850393704" bottom="0.78740157480314965" header="0.51181102362204722" footer="0.51181102362204722"/>
  <pageSetup paperSize="9" scale="93"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rowBreaks count="1" manualBreakCount="1">
    <brk id="49" max="7" man="1"/>
  </rowBreaks>
  <drawing r:id="rId2"/>
  <legacyDrawing r:id="rId3"/>
  <legacyDrawingHF r:id="rId4"/>
  <oleObjects>
    <mc:AlternateContent xmlns:mc="http://schemas.openxmlformats.org/markup-compatibility/2006">
      <mc:Choice Requires="x14">
        <oleObject progId="PBrush" shapeId="60417" r:id="rId5">
          <objectPr defaultSize="0" autoPict="0" r:id="rId6">
            <anchor moveWithCells="1" sizeWithCells="1">
              <from>
                <xdr:col>3</xdr:col>
                <xdr:colOff>138113</xdr:colOff>
                <xdr:row>0</xdr:row>
                <xdr:rowOff>138113</xdr:rowOff>
              </from>
              <to>
                <xdr:col>3</xdr:col>
                <xdr:colOff>138113</xdr:colOff>
                <xdr:row>0</xdr:row>
                <xdr:rowOff>138113</xdr:rowOff>
              </to>
            </anchor>
          </objectPr>
        </oleObject>
      </mc:Choice>
      <mc:Fallback>
        <oleObject progId="PBrush" shapeId="60417" r:id="rId5"/>
      </mc:Fallback>
    </mc:AlternateContent>
    <mc:AlternateContent xmlns:mc="http://schemas.openxmlformats.org/markup-compatibility/2006">
      <mc:Choice Requires="x14">
        <oleObject progId="PBrush" shapeId="60418" r:id="rId7">
          <objectPr defaultSize="0" autoPict="0" r:id="rId6">
            <anchor moveWithCells="1" sizeWithCells="1">
              <from>
                <xdr:col>3</xdr:col>
                <xdr:colOff>138113</xdr:colOff>
                <xdr:row>0</xdr:row>
                <xdr:rowOff>138113</xdr:rowOff>
              </from>
              <to>
                <xdr:col>3</xdr:col>
                <xdr:colOff>138113</xdr:colOff>
                <xdr:row>0</xdr:row>
                <xdr:rowOff>138113</xdr:rowOff>
              </to>
            </anchor>
          </objectPr>
        </oleObject>
      </mc:Choice>
      <mc:Fallback>
        <oleObject progId="PBrush" shapeId="60418" r:id="rId7"/>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32"/>
  <sheetViews>
    <sheetView showGridLines="0" zoomScaleNormal="100" zoomScaleSheetLayoutView="80" workbookViewId="0">
      <selection activeCell="G11" sqref="G11"/>
    </sheetView>
  </sheetViews>
  <sheetFormatPr defaultColWidth="9.1328125" defaultRowHeight="11.65" x14ac:dyDescent="0.45"/>
  <cols>
    <col min="1" max="1" width="18.1328125" style="522" customWidth="1"/>
    <col min="2" max="2" width="14" style="522" customWidth="1"/>
    <col min="3" max="3" width="18.265625" style="522" customWidth="1"/>
    <col min="4" max="4" width="13.73046875" style="522" customWidth="1"/>
    <col min="5" max="5" width="18.1328125" style="522" customWidth="1"/>
    <col min="6" max="6" width="7.73046875" style="522" customWidth="1"/>
    <col min="7" max="7" width="7.3984375" style="522" customWidth="1"/>
    <col min="8" max="8" width="18" style="522" customWidth="1"/>
    <col min="9" max="16384" width="9.1328125" style="522"/>
  </cols>
  <sheetData>
    <row r="1" spans="1:10" s="17" customFormat="1" ht="30.75" customHeight="1" thickBot="1" x14ac:dyDescent="0.5">
      <c r="A1" s="835" t="s">
        <v>626</v>
      </c>
      <c r="B1" s="835"/>
      <c r="C1" s="835"/>
      <c r="D1" s="835"/>
      <c r="E1" s="835"/>
      <c r="F1" s="835"/>
      <c r="G1" s="835"/>
    </row>
    <row r="2" spans="1:10" s="516" customFormat="1" ht="18.399999999999999" thickTop="1" x14ac:dyDescent="0.55000000000000004">
      <c r="A2" s="513" t="s">
        <v>627</v>
      </c>
      <c r="B2" s="514"/>
      <c r="C2" s="514"/>
      <c r="D2" s="514"/>
      <c r="E2" s="514"/>
      <c r="F2" s="514"/>
      <c r="G2" s="515"/>
    </row>
    <row r="3" spans="1:10" customFormat="1" ht="27.75" customHeight="1" x14ac:dyDescent="1.05">
      <c r="A3" s="836" t="s">
        <v>628</v>
      </c>
      <c r="B3" s="836"/>
      <c r="C3" s="836"/>
      <c r="D3" s="836"/>
      <c r="E3" s="836"/>
      <c r="F3" s="836"/>
      <c r="G3" s="836"/>
      <c r="H3" s="517"/>
    </row>
    <row r="4" spans="1:10" s="520" customFormat="1" ht="25.5" x14ac:dyDescent="0.75">
      <c r="A4" s="518" t="s">
        <v>629</v>
      </c>
      <c r="B4" s="519"/>
      <c r="C4" s="518" t="s">
        <v>630</v>
      </c>
      <c r="D4" s="519"/>
      <c r="E4" s="518" t="s">
        <v>631</v>
      </c>
      <c r="F4" s="519"/>
      <c r="G4" s="519"/>
      <c r="H4" s="519"/>
      <c r="J4" s="521"/>
    </row>
    <row r="5" spans="1:10" ht="35.25" thickBot="1" x14ac:dyDescent="0.5">
      <c r="A5" s="724" t="s">
        <v>632</v>
      </c>
      <c r="C5" s="725" t="s">
        <v>633</v>
      </c>
      <c r="E5" s="726" t="s">
        <v>634</v>
      </c>
    </row>
    <row r="6" spans="1:10" ht="12" thickBot="1" x14ac:dyDescent="0.5">
      <c r="A6" s="523">
        <v>8</v>
      </c>
      <c r="C6" s="524" t="s">
        <v>635</v>
      </c>
      <c r="E6" s="525" t="s">
        <v>500</v>
      </c>
    </row>
    <row r="7" spans="1:10" ht="14.25" x14ac:dyDescent="0.45">
      <c r="A7" s="526"/>
    </row>
    <row r="8" spans="1:10" ht="15.75" x14ac:dyDescent="0.45">
      <c r="A8" s="527" t="s">
        <v>636</v>
      </c>
      <c r="B8" s="528"/>
      <c r="C8" s="528"/>
      <c r="D8" s="528"/>
      <c r="E8" s="528"/>
      <c r="F8" s="528"/>
      <c r="G8" s="528"/>
      <c r="H8" s="528"/>
      <c r="I8" s="522" t="s">
        <v>637</v>
      </c>
    </row>
    <row r="9" spans="1:10" ht="15.75" x14ac:dyDescent="0.45">
      <c r="A9" s="528" t="s">
        <v>638</v>
      </c>
      <c r="B9" s="528"/>
      <c r="C9" s="528"/>
      <c r="D9" s="528"/>
      <c r="E9" s="528"/>
      <c r="F9" s="528"/>
      <c r="G9" s="528"/>
      <c r="H9" s="528"/>
      <c r="I9" s="522" t="s">
        <v>639</v>
      </c>
    </row>
    <row r="10" spans="1:10" ht="15.75" x14ac:dyDescent="0.45">
      <c r="A10" s="527"/>
      <c r="B10" s="528"/>
      <c r="C10" s="528"/>
      <c r="D10" s="528"/>
      <c r="E10" s="528"/>
      <c r="F10" s="528"/>
      <c r="G10" s="528"/>
      <c r="H10" s="528"/>
      <c r="I10" s="522" t="s">
        <v>640</v>
      </c>
    </row>
    <row r="11" spans="1:10" s="529" customFormat="1" ht="15.75" x14ac:dyDescent="0.45">
      <c r="A11" s="529" t="s">
        <v>641</v>
      </c>
      <c r="I11" s="530" t="s">
        <v>642</v>
      </c>
    </row>
    <row r="12" spans="1:10" ht="15.75" x14ac:dyDescent="0.45">
      <c r="A12" s="528" t="s">
        <v>643</v>
      </c>
      <c r="B12" s="528"/>
      <c r="C12" s="528"/>
      <c r="D12" s="528"/>
      <c r="E12" s="528"/>
      <c r="F12" s="528"/>
      <c r="G12" s="528"/>
      <c r="H12" s="528"/>
      <c r="I12" s="522" t="s">
        <v>644</v>
      </c>
    </row>
    <row r="13" spans="1:10" ht="15.75" x14ac:dyDescent="0.45">
      <c r="A13" s="528" t="s">
        <v>645</v>
      </c>
      <c r="B13" s="528"/>
      <c r="C13" s="528"/>
      <c r="D13" s="528"/>
      <c r="E13" s="528"/>
      <c r="F13" s="528"/>
      <c r="G13" s="528"/>
      <c r="H13" s="528"/>
      <c r="I13" s="522" t="s">
        <v>646</v>
      </c>
    </row>
    <row r="14" spans="1:10" ht="15.75" x14ac:dyDescent="0.45">
      <c r="A14" s="528" t="s">
        <v>647</v>
      </c>
      <c r="B14" s="528"/>
      <c r="C14" s="528"/>
      <c r="D14" s="528"/>
      <c r="E14" s="528"/>
      <c r="F14" s="528"/>
      <c r="G14" s="528"/>
      <c r="H14" s="528"/>
      <c r="I14" s="522" t="s">
        <v>648</v>
      </c>
    </row>
    <row r="15" spans="1:10" ht="15.75" x14ac:dyDescent="0.45">
      <c r="A15" s="528" t="s">
        <v>649</v>
      </c>
      <c r="B15" s="528"/>
      <c r="C15" s="528"/>
      <c r="D15" s="528"/>
      <c r="E15" s="528"/>
      <c r="F15" s="528"/>
      <c r="G15" s="528"/>
      <c r="H15" s="528"/>
      <c r="I15" s="522" t="s">
        <v>650</v>
      </c>
    </row>
    <row r="16" spans="1:10" ht="15.75" x14ac:dyDescent="0.45">
      <c r="A16" s="528" t="s">
        <v>651</v>
      </c>
      <c r="B16" s="528"/>
      <c r="C16" s="528"/>
      <c r="D16" s="528"/>
      <c r="E16" s="528"/>
      <c r="F16" s="528"/>
      <c r="G16" s="528"/>
      <c r="H16" s="528"/>
      <c r="I16" s="522" t="s">
        <v>652</v>
      </c>
    </row>
    <row r="17" spans="1:10" ht="15.75" x14ac:dyDescent="0.45">
      <c r="A17" s="528" t="s">
        <v>653</v>
      </c>
      <c r="B17" s="528"/>
      <c r="C17" s="528"/>
      <c r="D17" s="528"/>
      <c r="E17" s="528"/>
      <c r="F17" s="528"/>
      <c r="G17" s="528"/>
      <c r="H17" s="528"/>
    </row>
    <row r="18" spans="1:10" ht="15.75" x14ac:dyDescent="0.45">
      <c r="A18" s="528"/>
      <c r="B18" s="528"/>
      <c r="C18" s="528"/>
      <c r="D18" s="528"/>
      <c r="E18" s="528"/>
      <c r="F18" s="528"/>
      <c r="G18" s="528"/>
      <c r="H18" s="528"/>
    </row>
    <row r="19" spans="1:10" s="529" customFormat="1" ht="15.75" x14ac:dyDescent="0.45">
      <c r="A19" s="529" t="s">
        <v>654</v>
      </c>
    </row>
    <row r="20" spans="1:10" s="528" customFormat="1" ht="15.75" x14ac:dyDescent="0.45">
      <c r="A20" s="528" t="s">
        <v>655</v>
      </c>
    </row>
    <row r="21" spans="1:10" s="528" customFormat="1" ht="15.75" x14ac:dyDescent="0.45">
      <c r="A21" s="531" t="s">
        <v>656</v>
      </c>
    </row>
    <row r="22" spans="1:10" s="528" customFormat="1" ht="15.75" x14ac:dyDescent="0.45">
      <c r="A22" s="531"/>
    </row>
    <row r="23" spans="1:10" s="528" customFormat="1" ht="15.75" x14ac:dyDescent="0.45">
      <c r="A23" s="529" t="s">
        <v>657</v>
      </c>
    </row>
    <row r="24" spans="1:10" s="528" customFormat="1" ht="15.75" x14ac:dyDescent="0.45">
      <c r="A24" s="528" t="s">
        <v>655</v>
      </c>
    </row>
    <row r="25" spans="1:10" s="526" customFormat="1" ht="15.4" customHeight="1" x14ac:dyDescent="0.45">
      <c r="A25" s="528" t="s">
        <v>658</v>
      </c>
      <c r="B25" s="528"/>
      <c r="C25" s="528"/>
      <c r="D25" s="528"/>
      <c r="E25" s="528"/>
      <c r="F25" s="528"/>
      <c r="G25" s="528"/>
      <c r="H25" s="528"/>
    </row>
    <row r="26" spans="1:10" s="526" customFormat="1" ht="15.4" customHeight="1" x14ac:dyDescent="0.45">
      <c r="A26" s="837" t="s">
        <v>51</v>
      </c>
      <c r="B26" s="837"/>
      <c r="C26" s="837"/>
      <c r="D26" s="837"/>
      <c r="E26" s="837"/>
      <c r="F26" s="837"/>
      <c r="G26" s="837"/>
      <c r="H26" s="528"/>
    </row>
    <row r="27" spans="1:10" s="520" customFormat="1" ht="25.5" x14ac:dyDescent="0.75">
      <c r="A27" s="518" t="s">
        <v>629</v>
      </c>
      <c r="B27" s="519"/>
      <c r="C27" s="518" t="s">
        <v>630</v>
      </c>
      <c r="D27" s="519"/>
      <c r="E27" s="518" t="s">
        <v>631</v>
      </c>
      <c r="F27" s="519"/>
      <c r="G27" s="519"/>
      <c r="I27" s="521"/>
      <c r="J27" s="521"/>
    </row>
    <row r="28" spans="1:10" s="530" customFormat="1" ht="12" thickBot="1" x14ac:dyDescent="0.5">
      <c r="A28" s="727" t="s">
        <v>659</v>
      </c>
      <c r="C28" s="728" t="s">
        <v>660</v>
      </c>
      <c r="E28" s="729" t="s">
        <v>661</v>
      </c>
    </row>
    <row r="29" spans="1:10" ht="12" thickBot="1" x14ac:dyDescent="0.5">
      <c r="A29" s="523"/>
      <c r="C29" s="524"/>
      <c r="E29" s="525"/>
    </row>
    <row r="32" spans="1:10" ht="14.25" x14ac:dyDescent="0.45">
      <c r="A32" s="526"/>
    </row>
  </sheetData>
  <dataConsolidate/>
  <mergeCells count="3">
    <mergeCell ref="A1:G1"/>
    <mergeCell ref="A3:G3"/>
    <mergeCell ref="A26:G26"/>
  </mergeCells>
  <dataValidations count="3">
    <dataValidation type="list" allowBlank="1" showInputMessage="1" showErrorMessage="1" error="Sorry, dit staat niet op de kaart" prompt="Kies hier uw menu" sqref="C6" xr:uid="{00000000-0002-0000-1300-000000000000}">
      <formula1>$I$8:$I$16</formula1>
    </dataValidation>
    <dataValidation type="list" allowBlank="1" showInputMessage="1" showErrorMessage="1" errorTitle="Onjuiste afdeling!" error="U mag alleen een afdeling uit de lijst kiezen! en wel deze:Inkoop;Verkoop;Magazijn;Onderhoud;Administratie" promptTitle="Bestaande afdelingen" prompt="Hier mag alleen een afdeling uit de lijst worden gebruikt." sqref="E6" xr:uid="{00000000-0002-0000-1300-000001000000}">
      <formula1>"Inkoop,Verkoop,Magazijn,Onderhoud,Administratie,zelf typen"</formula1>
    </dataValidation>
    <dataValidation type="whole" allowBlank="1" showInputMessage="1" showErrorMessage="1" error="Alleen getallen onder de 10" prompt="Geef hier uw beoordeling" sqref="A6" xr:uid="{00000000-0002-0000-1300-000002000000}">
      <formula1>1</formula1>
      <formula2>10</formula2>
    </dataValidation>
  </dataValidations>
  <printOptions horizontalCentered="1"/>
  <pageMargins left="0.74803149606299213" right="0.74803149606299213" top="0.98425196850393704" bottom="0.78740157480314965" header="0.51181102362204722" footer="0.51181102362204722"/>
  <pageSetup paperSize="9" scale="83" orientation="portrait" r:id="rId1"/>
  <headerFooter alignWithMargins="0">
    <oddHeader>&amp;C&amp;20Basis cursus gecombineerd met gevorderd</oddHeader>
    <oddFooter>&amp;L® computraining&amp;R&amp;D</oddFooter>
  </headerFooter>
  <colBreaks count="1" manualBreakCount="1">
    <brk id="7" max="50"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1"/>
  <sheetViews>
    <sheetView showGridLines="0" zoomScaleNormal="100" zoomScaleSheetLayoutView="80" workbookViewId="0">
      <selection activeCell="F12" sqref="F12"/>
    </sheetView>
  </sheetViews>
  <sheetFormatPr defaultColWidth="8.73046875" defaultRowHeight="14.25" x14ac:dyDescent="0.45"/>
  <cols>
    <col min="1" max="1" width="17" customWidth="1"/>
    <col min="2" max="3" width="13.73046875" customWidth="1"/>
    <col min="4" max="4" width="5.1328125" customWidth="1"/>
    <col min="5" max="5" width="16.3984375" customWidth="1"/>
    <col min="6" max="6" width="14.1328125" customWidth="1"/>
    <col min="7" max="7" width="16.73046875" customWidth="1"/>
    <col min="8" max="8" width="4.73046875" customWidth="1"/>
  </cols>
  <sheetData>
    <row r="1" spans="1:8" s="532" customFormat="1" ht="30" customHeight="1" thickBot="1" x14ac:dyDescent="0.5">
      <c r="A1" s="838" t="s">
        <v>662</v>
      </c>
      <c r="B1" s="838"/>
      <c r="C1" s="838"/>
      <c r="D1" s="838"/>
      <c r="E1" s="838"/>
      <c r="F1" s="838"/>
      <c r="G1" s="838"/>
      <c r="H1" s="838"/>
    </row>
    <row r="2" spans="1:8" s="535" customFormat="1" ht="21.4" thickTop="1" x14ac:dyDescent="0.45">
      <c r="A2" s="533" t="s">
        <v>663</v>
      </c>
      <c r="B2" s="534"/>
      <c r="C2" s="534"/>
      <c r="D2" s="534"/>
      <c r="E2" s="534"/>
      <c r="F2" s="534"/>
      <c r="G2" s="534"/>
      <c r="H2" s="534"/>
    </row>
    <row r="3" spans="1:8" s="535" customFormat="1" ht="15" customHeight="1" x14ac:dyDescent="0.5">
      <c r="A3" s="536" t="s">
        <v>809</v>
      </c>
      <c r="G3"/>
      <c r="H3"/>
    </row>
    <row r="4" spans="1:8" s="535" customFormat="1" ht="15" customHeight="1" x14ac:dyDescent="0.45">
      <c r="A4" s="595" t="s">
        <v>664</v>
      </c>
      <c r="B4" s="537"/>
      <c r="C4" s="537"/>
      <c r="G4"/>
      <c r="H4"/>
    </row>
    <row r="5" spans="1:8" s="535" customFormat="1" ht="15" customHeight="1" x14ac:dyDescent="0.5">
      <c r="A5" s="588" t="s">
        <v>665</v>
      </c>
      <c r="B5" s="537"/>
      <c r="C5" s="537"/>
      <c r="G5"/>
      <c r="H5"/>
    </row>
    <row r="6" spans="1:8" s="535" customFormat="1" ht="15" customHeight="1" x14ac:dyDescent="0.5">
      <c r="A6" s="538" t="s">
        <v>666</v>
      </c>
      <c r="B6" s="537"/>
      <c r="C6" s="537"/>
      <c r="G6"/>
      <c r="H6"/>
    </row>
    <row r="7" spans="1:8" s="535" customFormat="1" ht="15" customHeight="1" x14ac:dyDescent="0.5">
      <c r="A7" s="588" t="s">
        <v>667</v>
      </c>
      <c r="B7" s="537"/>
      <c r="C7" s="537"/>
      <c r="G7"/>
      <c r="H7"/>
    </row>
    <row r="8" spans="1:8" s="535" customFormat="1" ht="15" customHeight="1" x14ac:dyDescent="0.5">
      <c r="A8" s="588" t="s">
        <v>668</v>
      </c>
      <c r="G8"/>
      <c r="H8"/>
    </row>
    <row r="9" spans="1:8" s="535" customFormat="1" ht="15" customHeight="1" x14ac:dyDescent="0.5">
      <c r="A9" s="588"/>
      <c r="G9"/>
      <c r="H9"/>
    </row>
    <row r="10" spans="1:8" s="535" customFormat="1" ht="21" x14ac:dyDescent="0.45">
      <c r="B10" s="539" t="s">
        <v>808</v>
      </c>
      <c r="C10" s="539"/>
      <c r="D10" s="540"/>
      <c r="E10"/>
      <c r="F10" s="539" t="s">
        <v>51</v>
      </c>
      <c r="G10" s="541"/>
    </row>
    <row r="11" spans="1:8" s="543" customFormat="1" ht="21" x14ac:dyDescent="0.45">
      <c r="A11" s="542" t="s">
        <v>669</v>
      </c>
      <c r="B11" s="730" t="s">
        <v>670</v>
      </c>
      <c r="C11"/>
      <c r="E11" s="542" t="s">
        <v>669</v>
      </c>
      <c r="F11" s="755" t="s">
        <v>670</v>
      </c>
    </row>
    <row r="12" spans="1:8" s="543" customFormat="1" ht="15" x14ac:dyDescent="0.45">
      <c r="A12" s="731" t="s">
        <v>671</v>
      </c>
      <c r="B12" s="732">
        <f>SUBTOTAL(9,B21:B30)</f>
        <v>724</v>
      </c>
      <c r="C12"/>
      <c r="E12" s="733" t="s">
        <v>671</v>
      </c>
      <c r="F12" s="733"/>
    </row>
    <row r="13" spans="1:8" x14ac:dyDescent="0.45">
      <c r="A13" s="731" t="s">
        <v>672</v>
      </c>
      <c r="B13" s="732">
        <f>SUBTOTAL(2,B21:B30)</f>
        <v>10</v>
      </c>
      <c r="E13" s="733" t="s">
        <v>672</v>
      </c>
      <c r="F13" s="733"/>
    </row>
    <row r="14" spans="1:8" x14ac:dyDescent="0.45">
      <c r="A14" s="731" t="s">
        <v>673</v>
      </c>
      <c r="B14" s="732">
        <f>SUBTOTAL(4,B21:B30)</f>
        <v>105</v>
      </c>
      <c r="E14" s="733" t="s">
        <v>673</v>
      </c>
      <c r="F14" s="733"/>
    </row>
    <row r="15" spans="1:8" x14ac:dyDescent="0.45">
      <c r="A15" s="731" t="s">
        <v>674</v>
      </c>
      <c r="B15" s="732">
        <f>SUBTOTAL(5,B21:B30)</f>
        <v>56</v>
      </c>
      <c r="E15" s="733" t="s">
        <v>674</v>
      </c>
      <c r="F15" s="733"/>
    </row>
    <row r="16" spans="1:8" x14ac:dyDescent="0.45">
      <c r="A16" s="731" t="s">
        <v>675</v>
      </c>
      <c r="B16" s="732">
        <f>SUBTOTAL(1,B21:B30)</f>
        <v>72.400000000000006</v>
      </c>
      <c r="E16" s="733" t="s">
        <v>675</v>
      </c>
      <c r="F16" s="733"/>
    </row>
    <row r="18" spans="1:7" ht="21" x14ac:dyDescent="0.45">
      <c r="A18" s="839" t="s">
        <v>676</v>
      </c>
      <c r="B18" s="839"/>
      <c r="C18" s="839"/>
      <c r="D18" s="839"/>
      <c r="E18" s="839"/>
      <c r="F18" s="839"/>
      <c r="G18" s="839"/>
    </row>
    <row r="19" spans="1:7" x14ac:dyDescent="0.45">
      <c r="A19" t="s">
        <v>677</v>
      </c>
    </row>
    <row r="20" spans="1:7" x14ac:dyDescent="0.45">
      <c r="A20" t="s">
        <v>678</v>
      </c>
      <c r="B20" t="s">
        <v>670</v>
      </c>
    </row>
    <row r="21" spans="1:7" x14ac:dyDescent="0.45">
      <c r="A21" t="s">
        <v>679</v>
      </c>
      <c r="B21">
        <v>80</v>
      </c>
    </row>
    <row r="22" spans="1:7" x14ac:dyDescent="0.45">
      <c r="A22" t="s">
        <v>680</v>
      </c>
      <c r="B22">
        <v>68</v>
      </c>
    </row>
    <row r="23" spans="1:7" x14ac:dyDescent="0.45">
      <c r="A23" t="s">
        <v>680</v>
      </c>
      <c r="B23">
        <v>70</v>
      </c>
    </row>
    <row r="24" spans="1:7" x14ac:dyDescent="0.45">
      <c r="A24" t="s">
        <v>680</v>
      </c>
      <c r="B24">
        <v>105</v>
      </c>
    </row>
    <row r="25" spans="1:7" x14ac:dyDescent="0.45">
      <c r="A25" t="s">
        <v>680</v>
      </c>
      <c r="B25">
        <v>90</v>
      </c>
    </row>
    <row r="26" spans="1:7" x14ac:dyDescent="0.45">
      <c r="A26" t="s">
        <v>680</v>
      </c>
      <c r="B26">
        <v>73</v>
      </c>
    </row>
    <row r="27" spans="1:7" x14ac:dyDescent="0.45">
      <c r="A27" t="s">
        <v>681</v>
      </c>
      <c r="B27">
        <v>56</v>
      </c>
    </row>
    <row r="28" spans="1:7" x14ac:dyDescent="0.45">
      <c r="A28" t="s">
        <v>681</v>
      </c>
      <c r="B28">
        <v>58</v>
      </c>
    </row>
    <row r="29" spans="1:7" x14ac:dyDescent="0.45">
      <c r="A29" t="s">
        <v>681</v>
      </c>
      <c r="B29">
        <v>63</v>
      </c>
    </row>
    <row r="30" spans="1:7" x14ac:dyDescent="0.45">
      <c r="A30" t="s">
        <v>681</v>
      </c>
      <c r="B30">
        <v>61</v>
      </c>
    </row>
    <row r="31" spans="1:7" x14ac:dyDescent="0.45">
      <c r="A31" s="734" t="s">
        <v>466</v>
      </c>
      <c r="B31" s="735">
        <f>COUNT(Tabel14[Gewicht])</f>
        <v>10</v>
      </c>
    </row>
  </sheetData>
  <mergeCells count="2">
    <mergeCell ref="A1:H1"/>
    <mergeCell ref="A18:G18"/>
  </mergeCells>
  <printOptions horizontalCentered="1"/>
  <pageMargins left="0.31496062992125984" right="0.31496062992125984" top="1.1417322834645669" bottom="0.74803149606299213" header="0.70866141732283472" footer="0.70866141732283472"/>
  <pageSetup paperSize="9" scale="88" orientation="portrait" r:id="rId1"/>
  <headerFooter>
    <oddHeader>&amp;C&amp;20Basis cursus gecombineerd met gevorderd</oddHeader>
    <oddFooter>&amp;L® computraining&amp;R&amp;D</oddFooter>
  </headerFooter>
  <drawing r:id="rId2"/>
  <tableParts count="1">
    <tablePart r:id="rId3"/>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8"/>
  <sheetViews>
    <sheetView showGridLines="0" zoomScaleNormal="100" zoomScaleSheetLayoutView="100" workbookViewId="0">
      <selection activeCell="C14" sqref="C14"/>
    </sheetView>
  </sheetViews>
  <sheetFormatPr defaultColWidth="9.1328125" defaultRowHeight="14.25" outlineLevelRow="1" x14ac:dyDescent="0.45"/>
  <cols>
    <col min="1" max="1" width="3.3984375" style="93" customWidth="1"/>
    <col min="2" max="2" width="42.3984375" customWidth="1"/>
    <col min="3" max="3" width="8.73046875" customWidth="1"/>
    <col min="4" max="4" width="28.3984375" customWidth="1"/>
    <col min="5" max="5" width="12.3984375" hidden="1" customWidth="1"/>
    <col min="6" max="6" width="9.73046875" customWidth="1"/>
    <col min="7" max="7" width="8.73046875" customWidth="1"/>
    <col min="8" max="8" width="9.1328125" customWidth="1"/>
  </cols>
  <sheetData>
    <row r="1" spans="1:8" s="17" customFormat="1" ht="30" customHeight="1" thickBot="1" x14ac:dyDescent="0.5">
      <c r="A1" s="777" t="s">
        <v>682</v>
      </c>
      <c r="B1" s="777"/>
      <c r="C1" s="777"/>
      <c r="D1" s="777"/>
      <c r="E1" s="777"/>
      <c r="F1" s="777"/>
      <c r="G1" s="777"/>
      <c r="H1" s="777"/>
    </row>
    <row r="2" spans="1:8" s="20" customFormat="1" ht="18.399999999999999" thickTop="1" x14ac:dyDescent="0.55000000000000004">
      <c r="A2" s="9" t="s">
        <v>683</v>
      </c>
      <c r="B2" s="95"/>
      <c r="C2" s="95"/>
      <c r="D2" s="95"/>
      <c r="E2" s="95"/>
      <c r="F2" s="95"/>
      <c r="G2" s="77"/>
      <c r="H2" s="77"/>
    </row>
    <row r="3" spans="1:8" s="23" customFormat="1" ht="15.75" x14ac:dyDescent="0.5">
      <c r="A3" s="679" t="s">
        <v>684</v>
      </c>
      <c r="B3" s="677"/>
      <c r="C3" s="99"/>
      <c r="D3" s="99"/>
      <c r="E3" s="545"/>
      <c r="H3" s="99"/>
    </row>
    <row r="4" spans="1:8" s="11" customFormat="1" ht="15.75" x14ac:dyDescent="0.5">
      <c r="A4" s="680">
        <v>1</v>
      </c>
      <c r="B4" s="677" t="s">
        <v>685</v>
      </c>
      <c r="D4" s="186"/>
      <c r="E4" s="186"/>
      <c r="F4" s="546"/>
      <c r="H4" s="186"/>
    </row>
    <row r="5" spans="1:8" s="11" customFormat="1" ht="15.75" x14ac:dyDescent="0.5">
      <c r="A5" s="680"/>
      <c r="B5" s="677" t="s">
        <v>686</v>
      </c>
      <c r="D5" s="186"/>
      <c r="E5" s="186"/>
      <c r="F5" s="546"/>
      <c r="H5" s="186"/>
    </row>
    <row r="6" spans="1:8" s="11" customFormat="1" ht="15.75" x14ac:dyDescent="0.5">
      <c r="A6" s="680">
        <v>2</v>
      </c>
      <c r="B6" s="677" t="s">
        <v>687</v>
      </c>
      <c r="C6" s="186"/>
      <c r="D6" s="186"/>
      <c r="E6" s="186"/>
      <c r="F6" s="546"/>
      <c r="H6" s="186"/>
    </row>
    <row r="7" spans="1:8" s="11" customFormat="1" ht="15.75" x14ac:dyDescent="0.5">
      <c r="A7" s="681"/>
      <c r="B7" s="678" t="s">
        <v>688</v>
      </c>
      <c r="C7" s="186"/>
      <c r="D7" s="186"/>
      <c r="E7" s="186"/>
      <c r="F7" s="546"/>
      <c r="H7" s="186"/>
    </row>
    <row r="8" spans="1:8" s="11" customFormat="1" ht="15.75" x14ac:dyDescent="0.5">
      <c r="A8" s="681">
        <v>3</v>
      </c>
      <c r="B8" s="678" t="s">
        <v>689</v>
      </c>
      <c r="C8" s="186"/>
      <c r="D8" s="186"/>
      <c r="E8" s="186"/>
      <c r="F8" s="546"/>
      <c r="H8" s="186"/>
    </row>
    <row r="9" spans="1:8" s="11" customFormat="1" ht="15.75" x14ac:dyDescent="0.5">
      <c r="A9" s="681"/>
      <c r="B9" s="678" t="s">
        <v>690</v>
      </c>
      <c r="C9" s="547"/>
      <c r="E9" s="186"/>
    </row>
    <row r="10" spans="1:8" s="11" customFormat="1" ht="15.75" x14ac:dyDescent="0.5">
      <c r="A10" s="681">
        <v>4</v>
      </c>
      <c r="B10" s="678" t="s">
        <v>691</v>
      </c>
      <c r="C10" s="547"/>
      <c r="E10" s="186"/>
    </row>
    <row r="11" spans="1:8" s="78" customFormat="1" ht="28.5" customHeight="1" x14ac:dyDescent="1">
      <c r="A11" s="840" t="s">
        <v>692</v>
      </c>
      <c r="B11" s="840"/>
      <c r="C11" s="840"/>
      <c r="D11" s="840"/>
      <c r="E11" s="840"/>
      <c r="F11" s="840"/>
      <c r="G11" s="840"/>
      <c r="H11" s="840"/>
    </row>
    <row r="12" spans="1:8" ht="15" customHeight="1" x14ac:dyDescent="0.45">
      <c r="B12" s="374" t="s">
        <v>693</v>
      </c>
      <c r="C12" s="374" t="s">
        <v>694</v>
      </c>
      <c r="E12" s="548"/>
      <c r="F12" s="435"/>
    </row>
    <row r="13" spans="1:8" ht="15" customHeight="1" x14ac:dyDescent="0.45">
      <c r="A13">
        <v>1</v>
      </c>
      <c r="B13" t="s">
        <v>695</v>
      </c>
      <c r="C13" s="736" t="s">
        <v>696</v>
      </c>
      <c r="D13" s="165" t="str">
        <f>IF(C13=E13,"Goed!",IF(C13="","","Nee, het antwoord is "&amp;E13))</f>
        <v>Goed!</v>
      </c>
      <c r="E13" s="549" t="s">
        <v>696</v>
      </c>
      <c r="F13" s="435"/>
    </row>
    <row r="14" spans="1:8" ht="15" customHeight="1" x14ac:dyDescent="0.45">
      <c r="A14">
        <v>2</v>
      </c>
      <c r="B14" t="s">
        <v>697</v>
      </c>
      <c r="C14" s="736"/>
      <c r="D14" s="165" t="str">
        <f t="shared" ref="D14:D22" si="0">IF(C14=E14,"Goed!",IF(C14="","","Nee, het antwoord is "&amp;E14))</f>
        <v/>
      </c>
      <c r="E14" s="549" t="s">
        <v>698</v>
      </c>
      <c r="F14" s="435"/>
    </row>
    <row r="15" spans="1:8" ht="15" customHeight="1" x14ac:dyDescent="0.45">
      <c r="A15">
        <v>3</v>
      </c>
      <c r="B15" t="s">
        <v>699</v>
      </c>
      <c r="C15" s="736"/>
      <c r="D15" s="165" t="str">
        <f t="shared" si="0"/>
        <v/>
      </c>
      <c r="E15" s="549" t="s">
        <v>700</v>
      </c>
      <c r="F15" s="435"/>
    </row>
    <row r="16" spans="1:8" ht="15" customHeight="1" x14ac:dyDescent="0.45">
      <c r="A16">
        <v>4</v>
      </c>
      <c r="B16" t="s">
        <v>701</v>
      </c>
      <c r="C16" s="736"/>
      <c r="D16" s="165" t="str">
        <f t="shared" si="0"/>
        <v/>
      </c>
      <c r="E16" s="549" t="s">
        <v>702</v>
      </c>
      <c r="F16" s="435"/>
    </row>
    <row r="17" spans="1:8" ht="15" customHeight="1" x14ac:dyDescent="0.45">
      <c r="A17">
        <v>5</v>
      </c>
      <c r="B17" t="s">
        <v>703</v>
      </c>
      <c r="C17" s="736"/>
      <c r="D17" s="165" t="str">
        <f t="shared" si="0"/>
        <v/>
      </c>
      <c r="E17" s="549" t="s">
        <v>704</v>
      </c>
      <c r="F17" s="435"/>
    </row>
    <row r="18" spans="1:8" ht="15" customHeight="1" x14ac:dyDescent="0.45">
      <c r="A18">
        <v>6</v>
      </c>
      <c r="B18" t="s">
        <v>705</v>
      </c>
      <c r="C18" s="736"/>
      <c r="D18" s="165" t="str">
        <f t="shared" si="0"/>
        <v/>
      </c>
      <c r="E18" s="549" t="s">
        <v>706</v>
      </c>
      <c r="F18" s="435"/>
    </row>
    <row r="19" spans="1:8" ht="15" customHeight="1" x14ac:dyDescent="0.45">
      <c r="A19">
        <v>7</v>
      </c>
      <c r="B19" t="s">
        <v>707</v>
      </c>
      <c r="C19" s="736"/>
      <c r="D19" s="165" t="str">
        <f t="shared" si="0"/>
        <v/>
      </c>
      <c r="E19" s="549" t="s">
        <v>708</v>
      </c>
      <c r="F19" s="435"/>
    </row>
    <row r="20" spans="1:8" ht="15" customHeight="1" x14ac:dyDescent="0.45">
      <c r="A20">
        <v>8</v>
      </c>
      <c r="B20" t="s">
        <v>709</v>
      </c>
      <c r="C20" s="736"/>
      <c r="D20" s="165" t="str">
        <f t="shared" si="0"/>
        <v/>
      </c>
      <c r="E20" s="549" t="s">
        <v>710</v>
      </c>
      <c r="F20" s="435"/>
    </row>
    <row r="21" spans="1:8" ht="15" customHeight="1" x14ac:dyDescent="0.45">
      <c r="A21">
        <v>9</v>
      </c>
      <c r="B21" t="s">
        <v>711</v>
      </c>
      <c r="C21" s="736"/>
      <c r="D21" s="165" t="str">
        <f t="shared" si="0"/>
        <v/>
      </c>
      <c r="E21" s="550" t="s">
        <v>712</v>
      </c>
      <c r="F21" s="435"/>
    </row>
    <row r="22" spans="1:8" ht="15" customHeight="1" x14ac:dyDescent="0.45">
      <c r="A22">
        <v>10</v>
      </c>
      <c r="B22" t="s">
        <v>713</v>
      </c>
      <c r="C22" s="736"/>
      <c r="D22" s="165" t="str">
        <f t="shared" si="0"/>
        <v/>
      </c>
      <c r="E22" s="550" t="s">
        <v>714</v>
      </c>
      <c r="F22" s="435"/>
    </row>
    <row r="23" spans="1:8" ht="14.25" customHeight="1" x14ac:dyDescent="0.5">
      <c r="A23"/>
      <c r="B23" s="553"/>
      <c r="C23" s="551"/>
      <c r="D23" s="8"/>
      <c r="E23" s="6"/>
    </row>
    <row r="24" spans="1:8" s="23" customFormat="1" ht="15.75" x14ac:dyDescent="0.5">
      <c r="A24" s="680"/>
      <c r="B24" s="841" t="s">
        <v>715</v>
      </c>
      <c r="C24" s="841"/>
      <c r="D24" s="841"/>
      <c r="E24" s="841"/>
      <c r="F24" s="841"/>
      <c r="G24" s="841"/>
      <c r="H24" s="841"/>
    </row>
    <row r="25" spans="1:8" ht="10.15" customHeight="1" x14ac:dyDescent="0.5">
      <c r="A25" s="559"/>
      <c r="B25" s="682"/>
      <c r="C25" s="551"/>
      <c r="D25" s="683"/>
      <c r="E25" s="551"/>
      <c r="F25" s="559"/>
      <c r="G25" s="559"/>
      <c r="H25" s="559"/>
    </row>
    <row r="26" spans="1:8" ht="15" customHeight="1" x14ac:dyDescent="0.5">
      <c r="A26" s="559"/>
      <c r="B26" s="682" t="s">
        <v>716</v>
      </c>
      <c r="C26" s="551"/>
      <c r="D26" s="683"/>
      <c r="E26" s="551"/>
      <c r="F26" s="559"/>
      <c r="G26" s="559"/>
      <c r="H26" s="559"/>
    </row>
    <row r="27" spans="1:8" ht="15" customHeight="1" x14ac:dyDescent="0.45">
      <c r="A27" s="559"/>
      <c r="B27" s="559" t="s">
        <v>717</v>
      </c>
      <c r="C27" s="551"/>
      <c r="D27" s="559"/>
      <c r="E27" s="551"/>
      <c r="F27" s="559"/>
      <c r="G27" s="559"/>
      <c r="H27" s="559"/>
    </row>
    <row r="28" spans="1:8" ht="15" customHeight="1" x14ac:dyDescent="0.45">
      <c r="A28"/>
      <c r="B28" t="s">
        <v>718</v>
      </c>
      <c r="C28" s="551"/>
      <c r="E28" s="6"/>
    </row>
    <row r="29" spans="1:8" ht="15" customHeight="1" x14ac:dyDescent="0.45">
      <c r="A29"/>
      <c r="B29" t="s">
        <v>719</v>
      </c>
      <c r="C29" s="551"/>
      <c r="E29" s="6"/>
    </row>
    <row r="30" spans="1:8" ht="15" customHeight="1" x14ac:dyDescent="0.45">
      <c r="A30"/>
      <c r="B30" t="s">
        <v>720</v>
      </c>
      <c r="C30" s="551"/>
      <c r="E30" s="6"/>
    </row>
    <row r="31" spans="1:8" ht="14.25" customHeight="1" thickBot="1" x14ac:dyDescent="0.55000000000000004">
      <c r="A31"/>
      <c r="B31" s="554"/>
      <c r="C31" s="555"/>
      <c r="D31" s="556"/>
      <c r="E31" s="557"/>
      <c r="F31" s="556"/>
      <c r="G31" s="557"/>
    </row>
    <row r="32" spans="1:8" ht="10.5" customHeight="1" thickTop="1" x14ac:dyDescent="0.5">
      <c r="A32"/>
      <c r="B32" s="553"/>
      <c r="C32" s="551"/>
      <c r="E32" s="6"/>
      <c r="G32" s="6"/>
    </row>
    <row r="33" spans="1:7" ht="23.25" customHeight="1" x14ac:dyDescent="0.55000000000000004">
      <c r="A33"/>
      <c r="B33" s="130" t="s">
        <v>721</v>
      </c>
      <c r="D33" s="684" t="s">
        <v>58</v>
      </c>
      <c r="E33" s="6"/>
      <c r="G33" s="6"/>
    </row>
    <row r="34" spans="1:7" ht="15" customHeight="1" outlineLevel="1" x14ac:dyDescent="0.45">
      <c r="A34" s="558"/>
      <c r="C34" s="558" t="s">
        <v>694</v>
      </c>
    </row>
    <row r="35" spans="1:7" outlineLevel="1" x14ac:dyDescent="0.45">
      <c r="A35">
        <v>1</v>
      </c>
      <c r="B35" t="s">
        <v>695</v>
      </c>
      <c r="C35" s="737" t="s">
        <v>696</v>
      </c>
      <c r="D35" t="str">
        <f t="shared" ref="D35:D44" si="1">IF(C35=E35,"Goed!",IF(C35="","","Nee, het antwoord is "&amp;E35))</f>
        <v>Goed!</v>
      </c>
      <c r="E35" s="559" t="s">
        <v>696</v>
      </c>
    </row>
    <row r="36" spans="1:7" outlineLevel="1" x14ac:dyDescent="0.45">
      <c r="A36">
        <v>2</v>
      </c>
      <c r="B36" t="s">
        <v>697</v>
      </c>
      <c r="C36" s="737" t="s">
        <v>698</v>
      </c>
      <c r="D36" s="560" t="str">
        <f t="shared" si="1"/>
        <v>Goed!</v>
      </c>
      <c r="E36" s="559" t="s">
        <v>698</v>
      </c>
    </row>
    <row r="37" spans="1:7" outlineLevel="1" x14ac:dyDescent="0.45">
      <c r="A37">
        <v>3</v>
      </c>
      <c r="B37" t="s">
        <v>699</v>
      </c>
      <c r="C37" s="737" t="s">
        <v>722</v>
      </c>
      <c r="D37" s="560" t="str">
        <f t="shared" si="1"/>
        <v>Nee, het antwoord is delete</v>
      </c>
      <c r="E37" s="559" t="s">
        <v>700</v>
      </c>
    </row>
    <row r="38" spans="1:7" outlineLevel="1" x14ac:dyDescent="0.45">
      <c r="A38">
        <v>4</v>
      </c>
      <c r="B38" t="s">
        <v>701</v>
      </c>
      <c r="C38" s="737" t="s">
        <v>723</v>
      </c>
      <c r="D38" s="560" t="str">
        <f t="shared" si="1"/>
        <v>Nee, het antwoord is A</v>
      </c>
      <c r="E38" s="559" t="s">
        <v>702</v>
      </c>
    </row>
    <row r="39" spans="1:7" outlineLevel="1" x14ac:dyDescent="0.45">
      <c r="A39">
        <v>5</v>
      </c>
      <c r="B39" t="s">
        <v>703</v>
      </c>
      <c r="C39" s="737" t="s">
        <v>704</v>
      </c>
      <c r="D39" s="560" t="str">
        <f t="shared" si="1"/>
        <v>Goed!</v>
      </c>
      <c r="E39" s="559" t="s">
        <v>704</v>
      </c>
    </row>
    <row r="40" spans="1:7" outlineLevel="1" x14ac:dyDescent="0.45">
      <c r="A40">
        <v>6</v>
      </c>
      <c r="B40" t="s">
        <v>705</v>
      </c>
      <c r="C40" s="737" t="s">
        <v>724</v>
      </c>
      <c r="D40" s="560" t="str">
        <f t="shared" si="1"/>
        <v>Nee, het antwoord is USB</v>
      </c>
      <c r="E40" s="559" t="s">
        <v>706</v>
      </c>
    </row>
    <row r="41" spans="1:7" outlineLevel="1" x14ac:dyDescent="0.45">
      <c r="A41">
        <v>7</v>
      </c>
      <c r="B41" t="s">
        <v>725</v>
      </c>
      <c r="C41" s="737" t="s">
        <v>708</v>
      </c>
      <c r="D41" s="560" t="str">
        <f t="shared" si="1"/>
        <v>Goed!</v>
      </c>
      <c r="E41" s="559" t="s">
        <v>708</v>
      </c>
    </row>
    <row r="42" spans="1:7" outlineLevel="1" x14ac:dyDescent="0.45">
      <c r="A42">
        <v>8</v>
      </c>
      <c r="B42" t="s">
        <v>709</v>
      </c>
      <c r="C42" s="737" t="s">
        <v>726</v>
      </c>
      <c r="D42" s="560" t="str">
        <f t="shared" si="1"/>
        <v>Goed!</v>
      </c>
      <c r="E42" s="559" t="s">
        <v>710</v>
      </c>
    </row>
    <row r="43" spans="1:7" outlineLevel="1" x14ac:dyDescent="0.45">
      <c r="A43">
        <v>9</v>
      </c>
      <c r="B43" t="s">
        <v>711</v>
      </c>
      <c r="C43" s="737" t="s">
        <v>712</v>
      </c>
      <c r="D43" s="560" t="str">
        <f t="shared" si="1"/>
        <v>Goed!</v>
      </c>
      <c r="E43" s="559" t="s">
        <v>712</v>
      </c>
    </row>
    <row r="44" spans="1:7" outlineLevel="1" x14ac:dyDescent="0.45">
      <c r="A44">
        <v>10</v>
      </c>
      <c r="B44" t="s">
        <v>713</v>
      </c>
      <c r="C44" s="737" t="s">
        <v>727</v>
      </c>
      <c r="D44" s="561" t="str">
        <f t="shared" si="1"/>
        <v>Goed!</v>
      </c>
      <c r="E44" s="562" t="s">
        <v>714</v>
      </c>
    </row>
    <row r="45" spans="1:7" ht="15.4" outlineLevel="1" x14ac:dyDescent="0.45">
      <c r="A45"/>
      <c r="D45" s="552">
        <f>COUNTIF(D35:D44, "Goed!")</f>
        <v>7</v>
      </c>
      <c r="F45" s="81" t="s">
        <v>728</v>
      </c>
    </row>
    <row r="46" spans="1:7" outlineLevel="1" x14ac:dyDescent="0.45">
      <c r="A46"/>
      <c r="E46" s="559"/>
    </row>
    <row r="47" spans="1:7" ht="15.75" outlineLevel="1" x14ac:dyDescent="0.5">
      <c r="A47"/>
      <c r="B47" s="553" t="s">
        <v>729</v>
      </c>
      <c r="C47" s="735" t="s">
        <v>730</v>
      </c>
      <c r="D47" t="str">
        <f>IF(C47=E47,"Goed!",IF(C47="","","nee, het antwoord is "&amp;E47))</f>
        <v>nee, het antwoord is Leerzaam</v>
      </c>
      <c r="E47" s="559" t="s">
        <v>731</v>
      </c>
    </row>
    <row r="48" spans="1:7" outlineLevel="1" x14ac:dyDescent="0.45"/>
  </sheetData>
  <sheetProtection selectLockedCells="1"/>
  <mergeCells count="3">
    <mergeCell ref="A1:H1"/>
    <mergeCell ref="A11:H11"/>
    <mergeCell ref="B24:H24"/>
  </mergeCells>
  <printOptions horizontalCentered="1"/>
  <pageMargins left="0.19685039370078741" right="0.19685039370078741" top="0.98425196850393704" bottom="0.59055118110236227" header="0.51181102362204722" footer="0.51181102362204722"/>
  <pageSetup paperSize="9" scale="83" orientation="portrait" blackAndWhite="1" horizontalDpi="4294967293" verticalDpi="4294967293" r:id="rId1"/>
  <headerFooter scaleWithDoc="0">
    <oddHeader>&amp;C&amp;20Basiscursus Excel &amp;R&amp;G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26627" r:id="rId5">
          <objectPr defaultSize="0" autoPict="0" r:id="rId6">
            <anchor moveWithCells="1" sizeWithCells="1">
              <from>
                <xdr:col>1</xdr:col>
                <xdr:colOff>2347913</xdr:colOff>
                <xdr:row>23</xdr:row>
                <xdr:rowOff>61913</xdr:rowOff>
              </from>
              <to>
                <xdr:col>1</xdr:col>
                <xdr:colOff>2347913</xdr:colOff>
                <xdr:row>23</xdr:row>
                <xdr:rowOff>61913</xdr:rowOff>
              </to>
            </anchor>
          </objectPr>
        </oleObject>
      </mc:Choice>
      <mc:Fallback>
        <oleObject progId="PBrush" shapeId="26627" r:id="rId5"/>
      </mc:Fallback>
    </mc:AlternateContent>
    <mc:AlternateContent xmlns:mc="http://schemas.openxmlformats.org/markup-compatibility/2006">
      <mc:Choice Requires="x14">
        <oleObject progId="PBrush" shapeId="26628" r:id="rId7">
          <objectPr defaultSize="0" autoPict="0" r:id="rId6">
            <anchor moveWithCells="1" sizeWithCells="1">
              <from>
                <xdr:col>1</xdr:col>
                <xdr:colOff>2347913</xdr:colOff>
                <xdr:row>23</xdr:row>
                <xdr:rowOff>61913</xdr:rowOff>
              </from>
              <to>
                <xdr:col>1</xdr:col>
                <xdr:colOff>2347913</xdr:colOff>
                <xdr:row>23</xdr:row>
                <xdr:rowOff>61913</xdr:rowOff>
              </to>
            </anchor>
          </objectPr>
        </oleObject>
      </mc:Choice>
      <mc:Fallback>
        <oleObject progId="PBrush" shapeId="26628" r:id="rId7"/>
      </mc:Fallback>
    </mc:AlternateContent>
  </oleObjec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D85"/>
  <sheetViews>
    <sheetView showGridLines="0" workbookViewId="0"/>
  </sheetViews>
  <sheetFormatPr defaultColWidth="8.73046875" defaultRowHeight="14.25" x14ac:dyDescent="0.45"/>
  <cols>
    <col min="1" max="1" width="2.3984375" customWidth="1"/>
  </cols>
  <sheetData>
    <row r="1" spans="2:2" ht="18" x14ac:dyDescent="0.55000000000000004">
      <c r="B1" s="563" t="s">
        <v>732</v>
      </c>
    </row>
    <row r="2" spans="2:2" x14ac:dyDescent="0.45">
      <c r="B2" t="s">
        <v>733</v>
      </c>
    </row>
    <row r="3" spans="2:2" x14ac:dyDescent="0.45">
      <c r="B3" t="s">
        <v>693</v>
      </c>
    </row>
    <row r="4" spans="2:2" x14ac:dyDescent="0.45">
      <c r="B4" s="5" t="s">
        <v>734</v>
      </c>
    </row>
    <row r="5" spans="2:2" s="564" customFormat="1" ht="21" x14ac:dyDescent="0.65">
      <c r="B5" s="154" t="s">
        <v>735</v>
      </c>
    </row>
    <row r="6" spans="2:2" s="564" customFormat="1" ht="21" x14ac:dyDescent="0.65">
      <c r="B6" s="154" t="s">
        <v>736</v>
      </c>
    </row>
    <row r="7" spans="2:2" s="564" customFormat="1" ht="21" x14ac:dyDescent="0.65">
      <c r="B7" s="154" t="s">
        <v>737</v>
      </c>
    </row>
    <row r="8" spans="2:2" s="564" customFormat="1" ht="21" x14ac:dyDescent="0.65">
      <c r="B8" s="154" t="s">
        <v>738</v>
      </c>
    </row>
    <row r="9" spans="2:2" s="564" customFormat="1" ht="21" x14ac:dyDescent="0.65">
      <c r="B9" s="154"/>
    </row>
    <row r="10" spans="2:2" x14ac:dyDescent="0.45">
      <c r="B10" t="s">
        <v>693</v>
      </c>
    </row>
    <row r="11" spans="2:2" x14ac:dyDescent="0.45">
      <c r="B11" s="5" t="s">
        <v>739</v>
      </c>
    </row>
    <row r="12" spans="2:2" x14ac:dyDescent="0.45">
      <c r="B12" t="s">
        <v>740</v>
      </c>
    </row>
    <row r="13" spans="2:2" x14ac:dyDescent="0.45">
      <c r="B13" t="s">
        <v>741</v>
      </c>
    </row>
    <row r="14" spans="2:2" x14ac:dyDescent="0.45">
      <c r="B14" t="s">
        <v>742</v>
      </c>
    </row>
    <row r="15" spans="2:2" x14ac:dyDescent="0.45">
      <c r="B15" t="s">
        <v>743</v>
      </c>
    </row>
    <row r="17" spans="2:2" x14ac:dyDescent="0.45">
      <c r="B17" s="5" t="s">
        <v>744</v>
      </c>
    </row>
    <row r="18" spans="2:2" s="154" customFormat="1" ht="18" x14ac:dyDescent="0.55000000000000004">
      <c r="B18" s="154" t="s">
        <v>738</v>
      </c>
    </row>
    <row r="19" spans="2:2" s="154" customFormat="1" ht="18" x14ac:dyDescent="0.55000000000000004">
      <c r="B19" s="154" t="s">
        <v>745</v>
      </c>
    </row>
    <row r="20" spans="2:2" s="154" customFormat="1" ht="18" x14ac:dyDescent="0.55000000000000004">
      <c r="B20" s="154" t="s">
        <v>746</v>
      </c>
    </row>
    <row r="21" spans="2:2" s="154" customFormat="1" ht="18" x14ac:dyDescent="0.55000000000000004">
      <c r="B21" s="154" t="s">
        <v>735</v>
      </c>
    </row>
    <row r="22" spans="2:2" s="154" customFormat="1" ht="18" x14ac:dyDescent="0.55000000000000004">
      <c r="B22" s="154" t="s">
        <v>747</v>
      </c>
    </row>
    <row r="23" spans="2:2" s="154" customFormat="1" ht="18" x14ac:dyDescent="0.55000000000000004"/>
    <row r="24" spans="2:2" x14ac:dyDescent="0.45">
      <c r="B24" t="s">
        <v>693</v>
      </c>
    </row>
    <row r="25" spans="2:2" x14ac:dyDescent="0.45">
      <c r="B25" s="5" t="s">
        <v>748</v>
      </c>
    </row>
    <row r="26" spans="2:2" x14ac:dyDescent="0.45">
      <c r="B26" t="s">
        <v>749</v>
      </c>
    </row>
    <row r="27" spans="2:2" x14ac:dyDescent="0.45">
      <c r="B27" t="s">
        <v>750</v>
      </c>
    </row>
    <row r="28" spans="2:2" x14ac:dyDescent="0.45">
      <c r="B28" t="s">
        <v>751</v>
      </c>
    </row>
    <row r="29" spans="2:2" x14ac:dyDescent="0.45">
      <c r="B29" t="s">
        <v>752</v>
      </c>
    </row>
    <row r="31" spans="2:2" x14ac:dyDescent="0.45">
      <c r="B31" t="s">
        <v>693</v>
      </c>
    </row>
    <row r="32" spans="2:2" x14ac:dyDescent="0.45">
      <c r="B32" s="5" t="s">
        <v>753</v>
      </c>
    </row>
    <row r="33" spans="2:2" x14ac:dyDescent="0.45">
      <c r="B33" t="s">
        <v>754</v>
      </c>
    </row>
    <row r="34" spans="2:2" x14ac:dyDescent="0.45">
      <c r="B34" t="s">
        <v>755</v>
      </c>
    </row>
    <row r="35" spans="2:2" x14ac:dyDescent="0.45">
      <c r="B35" t="s">
        <v>756</v>
      </c>
    </row>
    <row r="36" spans="2:2" x14ac:dyDescent="0.45">
      <c r="B36" t="s">
        <v>757</v>
      </c>
    </row>
    <row r="37" spans="2:2" x14ac:dyDescent="0.45">
      <c r="B37" t="s">
        <v>758</v>
      </c>
    </row>
    <row r="38" spans="2:2" x14ac:dyDescent="0.45">
      <c r="B38" t="s">
        <v>759</v>
      </c>
    </row>
    <row r="40" spans="2:2" x14ac:dyDescent="0.45">
      <c r="B40" t="s">
        <v>693</v>
      </c>
    </row>
    <row r="41" spans="2:2" x14ac:dyDescent="0.45">
      <c r="B41" s="5" t="s">
        <v>760</v>
      </c>
    </row>
    <row r="42" spans="2:2" x14ac:dyDescent="0.45">
      <c r="B42" t="s">
        <v>761</v>
      </c>
    </row>
    <row r="43" spans="2:2" x14ac:dyDescent="0.45">
      <c r="B43" t="s">
        <v>762</v>
      </c>
    </row>
    <row r="44" spans="2:2" x14ac:dyDescent="0.45">
      <c r="B44" t="s">
        <v>763</v>
      </c>
    </row>
    <row r="45" spans="2:2" x14ac:dyDescent="0.45">
      <c r="B45" t="s">
        <v>764</v>
      </c>
    </row>
    <row r="46" spans="2:2" x14ac:dyDescent="0.45">
      <c r="B46" t="s">
        <v>765</v>
      </c>
    </row>
    <row r="47" spans="2:2" x14ac:dyDescent="0.45">
      <c r="B47" t="s">
        <v>766</v>
      </c>
    </row>
    <row r="49" spans="2:2" x14ac:dyDescent="0.45">
      <c r="B49" t="s">
        <v>693</v>
      </c>
    </row>
    <row r="50" spans="2:2" x14ac:dyDescent="0.45">
      <c r="B50" s="5" t="s">
        <v>767</v>
      </c>
    </row>
    <row r="51" spans="2:2" x14ac:dyDescent="0.45">
      <c r="B51" t="s">
        <v>768</v>
      </c>
    </row>
    <row r="52" spans="2:2" x14ac:dyDescent="0.45">
      <c r="B52" t="s">
        <v>756</v>
      </c>
    </row>
    <row r="53" spans="2:2" x14ac:dyDescent="0.45">
      <c r="B53" t="s">
        <v>758</v>
      </c>
    </row>
    <row r="54" spans="2:2" x14ac:dyDescent="0.45">
      <c r="B54" s="5" t="s">
        <v>769</v>
      </c>
    </row>
    <row r="55" spans="2:2" x14ac:dyDescent="0.45">
      <c r="B55" t="s">
        <v>754</v>
      </c>
    </row>
    <row r="57" spans="2:2" x14ac:dyDescent="0.45">
      <c r="B57" t="s">
        <v>693</v>
      </c>
    </row>
    <row r="58" spans="2:2" x14ac:dyDescent="0.45">
      <c r="B58" s="5" t="s">
        <v>770</v>
      </c>
    </row>
    <row r="59" spans="2:2" x14ac:dyDescent="0.45">
      <c r="B59" t="s">
        <v>771</v>
      </c>
    </row>
    <row r="60" spans="2:2" x14ac:dyDescent="0.45">
      <c r="B60" t="s">
        <v>772</v>
      </c>
    </row>
    <row r="61" spans="2:2" x14ac:dyDescent="0.45">
      <c r="B61" t="s">
        <v>773</v>
      </c>
    </row>
    <row r="62" spans="2:2" x14ac:dyDescent="0.45">
      <c r="B62" t="s">
        <v>774</v>
      </c>
    </row>
    <row r="63" spans="2:2" x14ac:dyDescent="0.45">
      <c r="B63" t="s">
        <v>775</v>
      </c>
    </row>
    <row r="65" spans="2:3" x14ac:dyDescent="0.45">
      <c r="B65" t="s">
        <v>693</v>
      </c>
    </row>
    <row r="66" spans="2:3" x14ac:dyDescent="0.45">
      <c r="B66" s="5" t="s">
        <v>776</v>
      </c>
    </row>
    <row r="67" spans="2:3" ht="24" customHeight="1" x14ac:dyDescent="0.45">
      <c r="B67">
        <v>1</v>
      </c>
    </row>
    <row r="68" spans="2:3" ht="24" customHeight="1" x14ac:dyDescent="0.45">
      <c r="B68">
        <v>2</v>
      </c>
    </row>
    <row r="69" spans="2:3" ht="24" customHeight="1" x14ac:dyDescent="0.45">
      <c r="B69">
        <v>3</v>
      </c>
    </row>
    <row r="70" spans="2:3" ht="24" customHeight="1" x14ac:dyDescent="0.45">
      <c r="B70">
        <v>4</v>
      </c>
    </row>
    <row r="71" spans="2:3" ht="24" customHeight="1" x14ac:dyDescent="0.45"/>
    <row r="72" spans="2:3" ht="18" customHeight="1" x14ac:dyDescent="0.45">
      <c r="B72" t="s">
        <v>693</v>
      </c>
    </row>
    <row r="73" spans="2:3" x14ac:dyDescent="0.45">
      <c r="B73" s="5" t="s">
        <v>777</v>
      </c>
    </row>
    <row r="74" spans="2:3" x14ac:dyDescent="0.45">
      <c r="B74" t="s">
        <v>778</v>
      </c>
    </row>
    <row r="75" spans="2:3" x14ac:dyDescent="0.45">
      <c r="B75" t="s">
        <v>779</v>
      </c>
    </row>
    <row r="76" spans="2:3" x14ac:dyDescent="0.45">
      <c r="B76" t="s">
        <v>780</v>
      </c>
    </row>
    <row r="77" spans="2:3" x14ac:dyDescent="0.45">
      <c r="B77" t="s">
        <v>781</v>
      </c>
    </row>
    <row r="79" spans="2:3" x14ac:dyDescent="0.45">
      <c r="B79" s="80" t="s">
        <v>782</v>
      </c>
    </row>
    <row r="80" spans="2:3" x14ac:dyDescent="0.45">
      <c r="B80" s="313">
        <v>10</v>
      </c>
      <c r="C80" s="80" t="s">
        <v>783</v>
      </c>
    </row>
    <row r="81" spans="2:4" x14ac:dyDescent="0.45">
      <c r="B81" s="565" t="s">
        <v>784</v>
      </c>
      <c r="C81" s="566">
        <v>4</v>
      </c>
    </row>
    <row r="82" spans="2:4" x14ac:dyDescent="0.45">
      <c r="B82" s="565" t="s">
        <v>785</v>
      </c>
      <c r="C82" s="567">
        <v>6</v>
      </c>
      <c r="D82" s="568"/>
    </row>
    <row r="83" spans="2:4" x14ac:dyDescent="0.45">
      <c r="B83" s="565" t="s">
        <v>786</v>
      </c>
      <c r="C83" s="569">
        <f>C81/B80*10</f>
        <v>4</v>
      </c>
    </row>
    <row r="84" spans="2:4" x14ac:dyDescent="0.45">
      <c r="D84" s="568"/>
    </row>
    <row r="85" spans="2:4" x14ac:dyDescent="0.45">
      <c r="B85" t="s">
        <v>787</v>
      </c>
    </row>
  </sheetData>
  <pageMargins left="0.70866141732283472" right="0.70866141732283472" top="0.74803149606299213" bottom="0.74803149606299213" header="0.31496062992125984" footer="0.31496062992125984"/>
  <pageSetup paperSize="9" scale="85" orientation="landscape" r:id="rId1"/>
  <rowBreaks count="2" manualBreakCount="2">
    <brk id="36" min="1" max="14" man="1"/>
    <brk id="77"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27</vt:i4>
      </vt:variant>
      <vt:variant>
        <vt:lpstr>Benoemde bereiken</vt:lpstr>
      </vt:variant>
      <vt:variant>
        <vt:i4>18</vt:i4>
      </vt:variant>
    </vt:vector>
  </HeadingPairs>
  <TitlesOfParts>
    <vt:vector size="45" baseType="lpstr">
      <vt:lpstr>Inhoudsopgave Excel basis</vt:lpstr>
      <vt:lpstr>1 Rekenen in Excel </vt:lpstr>
      <vt:lpstr>2 Het scherm en Lint</vt:lpstr>
      <vt:lpstr>3 Celeigenschappen</vt:lpstr>
      <vt:lpstr>4 Printen in Excel</vt:lpstr>
      <vt:lpstr>5 Kolommen en vulgreep</vt:lpstr>
      <vt:lpstr>6 Sorteren en Filteren</vt:lpstr>
      <vt:lpstr>7 Tekst Basisoefening </vt:lpstr>
      <vt:lpstr>8 Randen en Opmaak</vt:lpstr>
      <vt:lpstr>9 Formules invoeren</vt:lpstr>
      <vt:lpstr>10 Diverse Formules </vt:lpstr>
      <vt:lpstr>11. Formules in meerdere tabs</vt:lpstr>
      <vt:lpstr>1e kwt</vt:lpstr>
      <vt:lpstr>2e kwt</vt:lpstr>
      <vt:lpstr>3e kwt</vt:lpstr>
      <vt:lpstr>4e kwt</vt:lpstr>
      <vt:lpstr>12 Kasboekformules </vt:lpstr>
      <vt:lpstr>Opdr 13 Absoluut en relatief</vt:lpstr>
      <vt:lpstr>14 Functie Som en Autosom</vt:lpstr>
      <vt:lpstr>15 Statistische functies</vt:lpstr>
      <vt:lpstr>16 Logische functies ALS</vt:lpstr>
      <vt:lpstr>17 Financieele functies </vt:lpstr>
      <vt:lpstr>18 Grafiek invoegen</vt:lpstr>
      <vt:lpstr>19 Validatie lijst </vt:lpstr>
      <vt:lpstr>20 Subtotalen</vt:lpstr>
      <vt:lpstr>Opdr 21 Beveiligen &amp; verbergen </vt:lpstr>
      <vt:lpstr>Basis toets</vt:lpstr>
      <vt:lpstr>'1 Rekenen in Excel '!Afdrukbereik</vt:lpstr>
      <vt:lpstr>'10 Diverse Formules '!Afdrukbereik</vt:lpstr>
      <vt:lpstr>'12 Kasboekformules '!Afdrukbereik</vt:lpstr>
      <vt:lpstr>'14 Functie Som en Autosom'!Afdrukbereik</vt:lpstr>
      <vt:lpstr>'15 Statistische functies'!Afdrukbereik</vt:lpstr>
      <vt:lpstr>'16 Logische functies ALS'!Afdrukbereik</vt:lpstr>
      <vt:lpstr>'17 Financieele functies '!Afdrukbereik</vt:lpstr>
      <vt:lpstr>'18 Grafiek invoegen'!Afdrukbereik</vt:lpstr>
      <vt:lpstr>'19 Validatie lijst '!Afdrukbereik</vt:lpstr>
      <vt:lpstr>'2 Het scherm en Lint'!Afdrukbereik</vt:lpstr>
      <vt:lpstr>'3 Celeigenschappen'!Afdrukbereik</vt:lpstr>
      <vt:lpstr>'4 Printen in Excel'!Afdrukbereik</vt:lpstr>
      <vt:lpstr>'5 Kolommen en vulgreep'!Afdrukbereik</vt:lpstr>
      <vt:lpstr>'6 Sorteren en Filteren'!Afdrukbereik</vt:lpstr>
      <vt:lpstr>'7 Tekst Basisoefening '!Afdrukbereik</vt:lpstr>
      <vt:lpstr>'Basis toets'!Afdrukbereik</vt:lpstr>
      <vt:lpstr>'Inhoudsopgave Excel basis'!Afdrukbereik</vt:lpstr>
      <vt:lpstr>'Opdr 21 Beveiligen &amp; verbergen '!Afdrukbereik</vt:lpstr>
    </vt:vector>
  </TitlesOfParts>
  <Manager/>
  <Company>Den Spike Unattendeds © 2015</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Computraining</dc:creator>
  <cp:keywords/>
  <dc:description/>
  <cp:lastModifiedBy>Computraining met abonnement</cp:lastModifiedBy>
  <cp:revision/>
  <dcterms:created xsi:type="dcterms:W3CDTF">2017-04-03T14:52:12Z</dcterms:created>
  <dcterms:modified xsi:type="dcterms:W3CDTF">2024-08-30T10:48:05Z</dcterms:modified>
  <cp:category/>
  <cp:contentStatus/>
</cp:coreProperties>
</file>